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Тепловая сеть 01-38 ТК17-ТК18 п" sheetId="1" state="visible" r:id="rId1"/>
  </sheets>
  <definedNames>
    <definedName name="Print_Titles" localSheetId="0">'Тепловая сеть 01-38 ТК17-ТК18 п'!$8:$8</definedName>
    <definedName name="_xlnm.Print_Area" localSheetId="0">'Тепловая сеть 01-38 ТК17-ТК18 п'!$A$2:$D$135</definedName>
  </definedNames>
  <calcPr/>
</workbook>
</file>

<file path=xl/sharedStrings.xml><?xml version="1.0" encoding="utf-8"?>
<sst xmlns="http://schemas.openxmlformats.org/spreadsheetml/2006/main" count="274" uniqueCount="274">
  <si>
    <t xml:space="preserve">Приложение №3 к Техническим требованиям</t>
  </si>
  <si>
    <t xml:space="preserve">Ведомость материалов Подрядчика</t>
  </si>
  <si>
    <t/>
  </si>
  <si>
    <t xml:space="preserve">Тепловая сеть 01-38 ТК17-ТК18 по ул. пл. Ленина</t>
  </si>
  <si>
    <t xml:space="preserve">ОКПД2 42.21.22.120 Выполнение работ по капитальному ремонту разводящих тепловых сетей г. Артем, Приморский край</t>
  </si>
  <si>
    <t xml:space="preserve">№ п/п</t>
  </si>
  <si>
    <t xml:space="preserve">Наименование ресурса</t>
  </si>
  <si>
    <t xml:space="preserve">Ед. изм.</t>
  </si>
  <si>
    <t>Кол.</t>
  </si>
  <si>
    <t>Примечание</t>
  </si>
  <si>
    <t xml:space="preserve">Ресурсы подрядчика</t>
  </si>
  <si>
    <t xml:space="preserve">Прокладки из паронита ПМБ, толщина 1 мм, диаметр 50 мм</t>
  </si>
  <si>
    <t xml:space="preserve">1000 шт</t>
  </si>
  <si>
    <t xml:space="preserve">1 </t>
  </si>
  <si>
    <t xml:space="preserve">ГОСТ 15180-86</t>
  </si>
  <si>
    <t xml:space="preserve">Битум нефтяной строительный БН-70/30</t>
  </si>
  <si>
    <t>т</t>
  </si>
  <si>
    <t xml:space="preserve">ГОСТ 6617-76</t>
  </si>
  <si>
    <t xml:space="preserve">Бензин-растворитель нефтяной Нефрас-С 50/170</t>
  </si>
  <si>
    <t xml:space="preserve">ГОСТ 8505-2023</t>
  </si>
  <si>
    <t xml:space="preserve">Керосин для технических целей</t>
  </si>
  <si>
    <t xml:space="preserve">ГОСТ 18499-73</t>
  </si>
  <si>
    <t xml:space="preserve">Ацетилен газообразный технический</t>
  </si>
  <si>
    <t>м3</t>
  </si>
  <si>
    <t xml:space="preserve">ГОСТ 5457-75</t>
  </si>
  <si>
    <t xml:space="preserve">Кислород газообразный технический</t>
  </si>
  <si>
    <t xml:space="preserve">Пропан-бутан смесь техническая</t>
  </si>
  <si>
    <t>кг</t>
  </si>
  <si>
    <t xml:space="preserve">ГОСТ 4463-76</t>
  </si>
  <si>
    <t xml:space="preserve">Резец поворотный для дорожной фрезы с наконечником из твердого сплава, посадочный диаметр 20 мм, длина 88 мм</t>
  </si>
  <si>
    <t>шт</t>
  </si>
  <si>
    <t xml:space="preserve">ГОСТ 18884-73</t>
  </si>
  <si>
    <t>Вода</t>
  </si>
  <si>
    <t>Электроэнергия</t>
  </si>
  <si>
    <t>кВт-ч</t>
  </si>
  <si>
    <t xml:space="preserve">Ленты полиэтиленовые с липким слоем, прозрачные, ширина 50 мм, толщина 0,08 мм</t>
  </si>
  <si>
    <t>м</t>
  </si>
  <si>
    <t xml:space="preserve">ГОСТ 20477-86 </t>
  </si>
  <si>
    <t xml:space="preserve">Пленка полиэтиленовая, толщина 0,15 мм</t>
  </si>
  <si>
    <t>м2</t>
  </si>
  <si>
    <t xml:space="preserve">ГОСТ 10354-82</t>
  </si>
  <si>
    <t xml:space="preserve">Проволока сварочная без покрытия СВ-08Г2С, диаметр 2 мм</t>
  </si>
  <si>
    <t xml:space="preserve">ГОСТ 2246-70</t>
  </si>
  <si>
    <t xml:space="preserve">Электроды сварочные для сварки низколегированных и углеродистых сталей Э46, диаметр 4 мм</t>
  </si>
  <si>
    <t xml:space="preserve">ГОСТ 9466-75</t>
  </si>
  <si>
    <t xml:space="preserve">Электроды сварочные для сварки низколегированных и углеродистых сталей АНО-6, Э42, диаметр 6 мм</t>
  </si>
  <si>
    <t xml:space="preserve">Электроды сварочные для сварки низколегированных и углеродистых сталей УОНИ 13/45, Э42А, диаметр 4-5 мм</t>
  </si>
  <si>
    <t xml:space="preserve">Болты стальные с шестигранной головкой, в комплекте с шестигранной гайкой и плоской круглой шайбой, диаметр резьбы М12, длина болта 16-160 мм</t>
  </si>
  <si>
    <t xml:space="preserve">ГОСТ 7798-70</t>
  </si>
  <si>
    <t xml:space="preserve">Болты стальные с шестигранной головкой, в комплекте с шестигранной гайкой и плоской круглой шайбой, диаметр резьбы М20 (М22), длина болта 40-220 мм</t>
  </si>
  <si>
    <t xml:space="preserve">Болты с гайками и шайбами строительные</t>
  </si>
  <si>
    <t xml:space="preserve">Гвозди строительные</t>
  </si>
  <si>
    <t xml:space="preserve">ГОСТ 4028-63</t>
  </si>
  <si>
    <t xml:space="preserve">Шурупы самонарезающие стальные оцинкованные с полукруглой головкой и крестообразным шлицем, остроконечные, диаметр 4 мм, длина 12 мм</t>
  </si>
  <si>
    <t xml:space="preserve">ГОСТ Р 59571-2021</t>
  </si>
  <si>
    <t xml:space="preserve">Щит опалубки линейный крупнощитовой стальной, разборно-переставной, инвентарный, для опалубки стен</t>
  </si>
  <si>
    <t xml:space="preserve">ГОСТ 34329-2017</t>
  </si>
  <si>
    <t xml:space="preserve">Круг шлифовальный прямого профиля, размеры 230х5х22 мм</t>
  </si>
  <si>
    <t xml:space="preserve">ГОСТ Р52781-2007</t>
  </si>
  <si>
    <t xml:space="preserve">Прокладки резиновые (пластина техническая прессованная)</t>
  </si>
  <si>
    <t xml:space="preserve">Ветошь хлопчатобумажная цветная</t>
  </si>
  <si>
    <t xml:space="preserve">ГОСТ 29298-2005</t>
  </si>
  <si>
    <t xml:space="preserve">Канат пеньковый тросовой свивки, пропитанный, диаметр 26 мм</t>
  </si>
  <si>
    <t xml:space="preserve">ГОСТ 30055-93</t>
  </si>
  <si>
    <t xml:space="preserve">Щебень из плотных горных пород для строительных работ М 800, фракция 20-40 мм</t>
  </si>
  <si>
    <t xml:space="preserve">ГОСТ 8267-93</t>
  </si>
  <si>
    <t xml:space="preserve">Известь строительная негашеная комовая, сорт I</t>
  </si>
  <si>
    <t xml:space="preserve">ГОСТ 9179-2018</t>
  </si>
  <si>
    <t xml:space="preserve">Известь хлорная, сорт I</t>
  </si>
  <si>
    <t xml:space="preserve">ГОСТ Р 54562-2011 </t>
  </si>
  <si>
    <t xml:space="preserve">Портландцемент бездобавочный общестроительный ЦЕМ 0 32,5Н</t>
  </si>
  <si>
    <t xml:space="preserve">ГОСТ 31108-2020</t>
  </si>
  <si>
    <t xml:space="preserve">Смеси бетонные тяжелого бетона (БСТ) на щебне из гравия, класс В20, F(1)100, W4</t>
  </si>
  <si>
    <t xml:space="preserve">ГОСТ 26633-2015</t>
  </si>
  <si>
    <t xml:space="preserve">Раствор хризотилцементный</t>
  </si>
  <si>
    <t xml:space="preserve">ГОСТ 34902-2022</t>
  </si>
  <si>
    <t xml:space="preserve">Раствор готовый кладочный, цементный, М50</t>
  </si>
  <si>
    <t xml:space="preserve">ГОСТ  58766-2019 </t>
  </si>
  <si>
    <t xml:space="preserve">Раствор готовый кладочный, цементный, М100</t>
  </si>
  <si>
    <t xml:space="preserve">Опора для трубопроводов неподвижная стальная из горячекатаных профилей</t>
  </si>
  <si>
    <t xml:space="preserve">ГОСТ 22130-2018 Серия 4.903-10</t>
  </si>
  <si>
    <t xml:space="preserve">Металлоконструкции зданий и сооружений с преобладанием гнутых профилей и круглых труб</t>
  </si>
  <si>
    <t xml:space="preserve">ГОСТ 23118-2019 </t>
  </si>
  <si>
    <t xml:space="preserve">Поковки из квадратных заготовок, масса 1,5-4,5 кг</t>
  </si>
  <si>
    <t xml:space="preserve">ГОСТ 8479-70</t>
  </si>
  <si>
    <t xml:space="preserve">Канат двойной свивки ТК, конструкции 6х19(1+6+12)+1 о.с., марка В, из оцинкованной по группе Ж проволоки, маркировочная группа 1570-1770 Н/мм2, диаметр 5,5 мм</t>
  </si>
  <si>
    <t xml:space="preserve">10 м</t>
  </si>
  <si>
    <t xml:space="preserve">ГОСТ 3070-88</t>
  </si>
  <si>
    <t xml:space="preserve">Ленты стальные упаковочные, мягкие, нормальной точности по толщине и ширине 0,7х20-50 мм</t>
  </si>
  <si>
    <t xml:space="preserve">ГОСТ 30732-2020</t>
  </si>
  <si>
    <t xml:space="preserve">Проволока стальная низкоуглеродистая оцинкованная разного назначения, диаметр 1,1 мм</t>
  </si>
  <si>
    <t xml:space="preserve">ГОСТ 3282-74 </t>
  </si>
  <si>
    <t xml:space="preserve">Проволока стальная низкоуглеродистая оцинкованная разного назначения, диаметр 1,6 мм</t>
  </si>
  <si>
    <t xml:space="preserve">Проволока горячекатаная в мотках, диаметр 6,3-6,5 мм</t>
  </si>
  <si>
    <t xml:space="preserve">ГОСТ 30136-95</t>
  </si>
  <si>
    <t xml:space="preserve">Швеллеры стальные горячекатаные, марки стали Ст3пс, Ст3сп, № 40У, № 40П</t>
  </si>
  <si>
    <t xml:space="preserve">ГОСТ 8240-97</t>
  </si>
  <si>
    <t xml:space="preserve">Лесоматериалы круглые хвойных пород неокоренные, длина 3-6,5 м, диаметр 14-24 см, сорт II-III</t>
  </si>
  <si>
    <t xml:space="preserve">ГОСТ 9463-2016</t>
  </si>
  <si>
    <t xml:space="preserve">Бруски обрезные хвойных пород (ель, сосна), естественной влажности, длина 2-6,5 м, ширина 20-90 мм, толщина 20-90 мм, сорт I</t>
  </si>
  <si>
    <t xml:space="preserve">Бруски обрезные хвойных пород (ель, сосна), естественной влажности, длина 2-6,5 м, ширина 20-90 мм, толщина 20-90 мм, сорт III</t>
  </si>
  <si>
    <t xml:space="preserve">Брус обрезной хвойных пород (ель, сосна), естественной влажности, длина 2-6,5 м, ширина 100 и более мм, толщина 100 и более мм, сорт III</t>
  </si>
  <si>
    <t xml:space="preserve">Доска обрезная хвойных пород, естественной влажности, длина 2-6,5 м, ширина 100-250 мм, толщина 25 мм, сорт II</t>
  </si>
  <si>
    <t xml:space="preserve">Доска обрезная хвойных пород, естественной влажности, длина 2-6,5 м, ширина 100-250 мм, толщина 25 мм, сорт III</t>
  </si>
  <si>
    <t xml:space="preserve">Доска обрезная хвойных пород, естественной влажности, длина 2-6,5 м, ширина 100-250 мм, толщина 30-40 мм, сорт III</t>
  </si>
  <si>
    <t xml:space="preserve">Доска обрезная хвойных пород, естественной влажности, длина 2-6,5 м, ширина 100-250 мм, толщина 44-50 мм, сорт III</t>
  </si>
  <si>
    <t xml:space="preserve">Грунтовка ГФ-021</t>
  </si>
  <si>
    <t xml:space="preserve">ГОСТ 25129-2020</t>
  </si>
  <si>
    <t xml:space="preserve">Растворитель Р-4</t>
  </si>
  <si>
    <t xml:space="preserve">ГОСТ 7827-74 </t>
  </si>
  <si>
    <t>Уайт-спирит</t>
  </si>
  <si>
    <t xml:space="preserve">ГОСТ 3134-78</t>
  </si>
  <si>
    <t xml:space="preserve">Гидроизоляционный материал  HL-1</t>
  </si>
  <si>
    <t xml:space="preserve">Гидроизоляционный материал  HL-1  (или эквивалент)  Технические характеристики: монолитное покрытие без стыков и швов в диапазоне температур от минус 40 0 до +140 0 С ГОСТ 30693-2000</t>
  </si>
  <si>
    <t xml:space="preserve">Кольца колодцев КС15-6</t>
  </si>
  <si>
    <t xml:space="preserve">ГОСТ 8020-2016</t>
  </si>
  <si>
    <t xml:space="preserve">Кольца колодцев КС15-9</t>
  </si>
  <si>
    <t xml:space="preserve">Плиты перекрытия колодцев 1ПП15-2</t>
  </si>
  <si>
    <t xml:space="preserve">ГОСТ 9561-2016 Серия 3.006.1</t>
  </si>
  <si>
    <t xml:space="preserve">Кольца колодцев КО-6</t>
  </si>
  <si>
    <t xml:space="preserve">Лотки каналов (серия 3.006.1-2.87) ГОСТ 13015-2012  Л11-8-27</t>
  </si>
  <si>
    <t xml:space="preserve">ГОСТ 13015-2012  серия 3.006.1-2.87</t>
  </si>
  <si>
    <t xml:space="preserve">Плиты перекрытия к лоткам (серия 3.006.1-2.87) П11-8-27</t>
  </si>
  <si>
    <t xml:space="preserve">Перемычки железобетонные 3ПБ 16-37n</t>
  </si>
  <si>
    <t xml:space="preserve">ГОСТ 948-2016</t>
  </si>
  <si>
    <t xml:space="preserve">Перемычки железобетонные 3ПБ 18-37n</t>
  </si>
  <si>
    <t xml:space="preserve">Фундаментные блоки стеновые ФБС 9.5.6</t>
  </si>
  <si>
    <t xml:space="preserve">ГОСТ 13579-78</t>
  </si>
  <si>
    <t xml:space="preserve">Фундаментные блоки стеновые ФБС 12.5.6</t>
  </si>
  <si>
    <t xml:space="preserve">Плиты перекрытия камер тепловых сетей (серия 3.006.1-2.87) ПО33-1-2</t>
  </si>
  <si>
    <t xml:space="preserve">Плиты перекрытия камер тепловых сетей (серия 3.006.1-2.87) П33-1</t>
  </si>
  <si>
    <t xml:space="preserve">Опорные подушки ОП-2</t>
  </si>
  <si>
    <t xml:space="preserve">ГОСТ 9561-2016 Серия 3.006.1-2-87</t>
  </si>
  <si>
    <t xml:space="preserve">Стеклопластик РСТ-280Л (100см)</t>
  </si>
  <si>
    <t xml:space="preserve">ГОСТ Р 53201-2023</t>
  </si>
  <si>
    <t xml:space="preserve">Бордюры дорожные БР100-30-15</t>
  </si>
  <si>
    <t xml:space="preserve">Вектор 1025</t>
  </si>
  <si>
    <r>
      <rPr>
        <sz val="8"/>
        <color theme="1"/>
        <rFont val="Arial"/>
      </rPr>
      <t xml:space="preserve"> Вектор 1025 (или эквивалент)  
</t>
    </r>
    <r>
      <rPr>
        <u val="single"/>
        <sz val="8"/>
        <color theme="1"/>
        <rFont val="Arial"/>
      </rPr>
      <t xml:space="preserve">Технические характеристики</t>
    </r>
    <r>
      <rPr>
        <sz val="8"/>
        <color theme="1"/>
        <rFont val="Arial"/>
      </rPr>
      <t xml:space="preserve">:  Вязкость мастики после смешивания компонентов 1 и 2 по ВЗ-4: 50-55 сек
Сухой остаток: не менее: 75%
Жизнеспособность мастики: до 24 часов
Режим сушки: естественная воздушная сушка
Продолжительность сушки покрытия (интервал межслойной сушки) без ускорителя полимеризации: от 6-24 часов
Продолжительность сушки покрытия (интервал межслойной сушки) с ускорителем полимеризации: 2-4 часа
Расход мастики при однослойном нанесении: 130 - 150 г/м2
Растворители: сольвент
Вязкость мастики после добавления 10% растворителя по ВЗ-4: 25-30 сек
Способ нанесения: ручной (кисть, валик), пневматическое и безвоздушное напыление.
Цвет: Красно-коричневый
Термостойкость: до 150 С
Адгезия по методу решетчатых надрезов, балл: 1
Прочность пленки покрытия при ударе, см: 50
Эластичность покрытия при изгибе, мм: 1 ГОСТ 30693-2000</t>
    </r>
  </si>
  <si>
    <t xml:space="preserve">Вектор 1214</t>
  </si>
  <si>
    <r>
      <rPr>
        <sz val="8"/>
        <color theme="1"/>
        <rFont val="Arial"/>
      </rPr>
      <t xml:space="preserve">Вектор 1214 (или эквивалент) 
</t>
    </r>
    <r>
      <rPr>
        <u val="single"/>
        <sz val="8"/>
        <color theme="1"/>
        <rFont val="Arial"/>
      </rPr>
      <t xml:space="preserve">Технические характеристик</t>
    </r>
    <r>
      <rPr>
        <u val="none"/>
        <sz val="8"/>
        <color theme="1"/>
        <rFont val="Arial"/>
      </rPr>
      <t>и:</t>
    </r>
    <r>
      <rPr>
        <sz val="8"/>
        <color theme="1"/>
        <rFont val="Arial"/>
      </rPr>
      <t xml:space="preserve">  Вязкость мастики после смешивания компонентов 1 и 2 по ВЗ-4: 50-55 сек
Сухой остаток: не менее: 75%
Жизнеспособность мастики: до 24 часов
Режим сушки: естественная воздушная сушка
Продолжительность сушки покрытия (интервал межслойной сушки) без ускорителя полимеризации: от 6-24 часов
Продолжительность сушки покрытия (интервал межслойной сушки) с ускорителем полимеризации: 2-4 часа
Расход мастики при однослойном нанесении: 130 - 150 г/м2
Растворители: сольвент
Вязкость мастики после добавления 10% растворителя по ВЗ-4: 25-30 сек
Способ нанесения: ручной (кисть, валик), пневматическое и безвоздушное напыление.
Цвет: Красно-коричневый
Термостойкость: до 150 С
Адгезия по методу решетчатых надрезов, балл: 1
Прочность пленки покрытия при ударе, см: 50
Эластичность покрытия при изгибе, мм: 1 ГОСТ 30693-2000</t>
    </r>
  </si>
  <si>
    <t xml:space="preserve">Задвижка стальная клиновая с выдвижным шпинделем 30с64нж Ду50  Ру 25, t - 300 С (вода, пар, нефть)</t>
  </si>
  <si>
    <t xml:space="preserve">ГОСТ 9544-2015</t>
  </si>
  <si>
    <t xml:space="preserve">Обратный клапан типа "Захлопка" Ду200 А-397-80</t>
  </si>
  <si>
    <t xml:space="preserve">ГОСТ 33423-2015</t>
  </si>
  <si>
    <t xml:space="preserve">Кран шаровый стальной цельносварной под приварку 11с31п Ду15 Ру40</t>
  </si>
  <si>
    <t xml:space="preserve">ГОСТ 34473-2018</t>
  </si>
  <si>
    <t xml:space="preserve">Краны шаровые LD КШЦФР Ду100 Energy из стали 09Г2С Ру2,5МПа полнопроходный с редуктором</t>
  </si>
  <si>
    <t xml:space="preserve">Краны шаровые LD КШЦФР Ду100 Energy из стали 09Г2С Ру2,5МПа полнопроходный с редуктором (или эквивалент) 
Технические характеристики:
Класс герметичности - А;
Присоединение-Приварное;
Пропускная способнось Kv, м3/ч - 451;
Рабочая среда -Жидкость;
Ресурс - 15000 циклов; Серия - LD Energy;
Температура окружающей среды, °С - -60…80;
Температура рабочей среды, °С -60…200; 
Тип прохода - Полный проход; 
Управление - Ручное </t>
  </si>
  <si>
    <t xml:space="preserve">Краны шаровые LD КШЦФР Ду200 Energy из стали 09Г2С Ру2,5МПа полнопроходный с редуктором</t>
  </si>
  <si>
    <r>
      <rPr>
        <sz val="8"/>
        <rFont val="Arial"/>
      </rPr>
      <t xml:space="preserve">Краны шаровый LD КШЦФР Ду200 Energy из стали 09Г2С Ру2,5МПа полнопроходный с редуктором (или эквивалент) 
</t>
    </r>
    <r>
      <rPr>
        <u val="single"/>
        <sz val="8"/>
        <rFont val="Arial"/>
      </rPr>
      <t xml:space="preserve">Технические характеристики:</t>
    </r>
    <r>
      <rPr>
        <sz val="8"/>
        <rFont val="Arial"/>
      </rPr>
      <t xml:space="preserve">
Класс герметичности - А;
Присоединение-Приварное;
Пропускная способнось Kv, м3/ч - 1727;
Рабочая среда -Жидкость;
Ресурс - 15000 циклов;
Серия - LD;
Температура окружающей среды, °С - -60…80;
Температура рабочей среды, °С -60…200;
Тип прохода -  Полный проход; Управление - Ручное </t>
    </r>
  </si>
  <si>
    <t xml:space="preserve">Вентиль запорный проходной, фланцевый 15с22нж Ду32 Ру 40, t - 425 C. Вода, пар, неагр. ср.</t>
  </si>
  <si>
    <t xml:space="preserve">ГОСТ 3326-86</t>
  </si>
  <si>
    <t xml:space="preserve">Вентиль запорный проходной, фланцевый 15с22нж Ду15 Ру 40, t - 425 C. Вода, пар, неагр. ср.</t>
  </si>
  <si>
    <t xml:space="preserve">Отвод 90 градусов 38х4 ст.20</t>
  </si>
  <si>
    <t xml:space="preserve">ГОСТ 17375-2001 </t>
  </si>
  <si>
    <t xml:space="preserve">Прокладки из паронита ПМБ, толщина 3 мм, диаметр 15 мм</t>
  </si>
  <si>
    <t xml:space="preserve">Прокладки из паронита ПМБ, толщина 3 мм, диаметр 32 мм</t>
  </si>
  <si>
    <t xml:space="preserve">Прокладки из паронита ПМБ, толщина 3 мм, диаметр 50 мм</t>
  </si>
  <si>
    <t xml:space="preserve">Прокладки из паронита ПМБ, толщина 3 мм, диаметр 100 мм</t>
  </si>
  <si>
    <t xml:space="preserve">Прокладки из паронита ПМБ, толщина 3 мм, диаметр 200 мм</t>
  </si>
  <si>
    <t xml:space="preserve">Битум нефтяной дорожный БНД 100/130</t>
  </si>
  <si>
    <t xml:space="preserve">ГОСТ 11955-82 </t>
  </si>
  <si>
    <t xml:space="preserve">Мастика битумно-полимерная гидроизоляционная, кровельная, для строительных конструкций и устройства (ремонта) кровли, холодная, готовая к применению, диапазон температур от -20 до +40 °C, прочность сцепления с металлом/бетоном не менее 0,9/0,6 МПа, расход для гидроизоляции/устройства кровли 2,5-3,5/3,8-5,7 кг/м2 при толщине слоя покрытия 2 мм</t>
  </si>
  <si>
    <t xml:space="preserve">ГОСТ 32870-2014</t>
  </si>
  <si>
    <t xml:space="preserve">Щебень из плотных горных пород для строительных работ М 800, фракция 10-15 мм</t>
  </si>
  <si>
    <t xml:space="preserve">Щебень из плотных горных пород для строительных работ М 600, фракция 20-40 мм</t>
  </si>
  <si>
    <t xml:space="preserve">Щебень из плотных горных пород для строительных работ М 800, фракция 40-80(70) мм</t>
  </si>
  <si>
    <t xml:space="preserve">Песок природный для строительных работ I класс, крупный</t>
  </si>
  <si>
    <t xml:space="preserve">ГОСТ 8736-2014</t>
  </si>
  <si>
    <t xml:space="preserve">Смеси бетонные тяжелого бетона (БСТ) на щебне из гравия, класс В7,5, F(1)50, W2</t>
  </si>
  <si>
    <t xml:space="preserve">Смеси бетонные тяжелого бетона (БСТ) на щебне из гравия, класс В15, F(1)100, W4...</t>
  </si>
  <si>
    <t xml:space="preserve">Смеси асфальтобетонные А 16 ВН на БНД</t>
  </si>
  <si>
    <t xml:space="preserve">ГОСТ Р 58406.2-2020</t>
  </si>
  <si>
    <t xml:space="preserve">Смеси асфальтобетонные А 32 НН на БНД</t>
  </si>
  <si>
    <t xml:space="preserve">Раствор готовый кладочный, цементно-песчаный, М100</t>
  </si>
  <si>
    <t xml:space="preserve">Лестница-стремянка металлическая, марка НТС 62-91-111а, ширина 600 мм, шаг ступеней 300 мм, высота от 1 до 6 м</t>
  </si>
  <si>
    <t xml:space="preserve">ГОСТ 23120-2016</t>
  </si>
  <si>
    <t xml:space="preserve">Конструкции стальные индивидуального изготовления из сортового проката</t>
  </si>
  <si>
    <t xml:space="preserve">ГОСТ 27772-2021</t>
  </si>
  <si>
    <t xml:space="preserve">Люк чугунный круглый тяжелый, номинальная нагрузка 250 кН, диаметр лаза 600 мм</t>
  </si>
  <si>
    <t xml:space="preserve">ГОСТ 3634-2019</t>
  </si>
  <si>
    <t xml:space="preserve">Щиты настила, толщина 25 мм</t>
  </si>
  <si>
    <t xml:space="preserve">ГОСТ Р 59600-2021</t>
  </si>
  <si>
    <t xml:space="preserve">Материал рулонный битумно-полимерный кровельный и гидроизоляционный ЭПП, наплавляемый, основа полиэстер, продольная/поперечная нагрузка на разрыв не менее 800/600 Н, гибкость не выше -25 °C, теплостойкость не ниже 100 °C, масса 5,0 кг/м2, толщина 4,0 мм</t>
  </si>
  <si>
    <t xml:space="preserve">ГОСТ 30547-97 </t>
  </si>
  <si>
    <t xml:space="preserve">Маты прошивные теплоизоляционные из минеральной ваты на основе базальтовых пород с покрытием металлической сеткой, группа горючести НГ, плотность 105 кг/м3, теплопроводность при 50/500 °C не более 0,039/0,132 Вт/(м*К), максимальная температура применения +660 °C, толщина 60 мм</t>
  </si>
  <si>
    <t xml:space="preserve">ГОСТ 21880-2022</t>
  </si>
  <si>
    <t xml:space="preserve">Грунтовка (праймер) однокомпонентная полиуретановая низковязкая адгезионная для битумных поверхностей, расход 0,05-0,15 кг/м2</t>
  </si>
  <si>
    <t xml:space="preserve">Кран трехходовой для манометра, номинальное давление 1,6 МПа, номинальный диаметр 15 мм</t>
  </si>
  <si>
    <t xml:space="preserve">ГОСТ 9702-87</t>
  </si>
  <si>
    <t xml:space="preserve">Опора подвижная приварная, тип 2, для стальных трубопроводов Ду от 50 до 1600 мм, с изоляцией, высота опоры 100 мм, диаметр условного прохода 150 мм</t>
  </si>
  <si>
    <t xml:space="preserve">ГОСТ 22130-2018 </t>
  </si>
  <si>
    <t xml:space="preserve">Опора подвижная приварная, тип 2, для стальных трубопроводов Ду от 50 до 1600 мм, с изоляцией, высота опоры 100 мм, диаметр условного прохода 200 мм</t>
  </si>
  <si>
    <t xml:space="preserve">Трубы стальные бесшовные горячедеформированные со снятой фаской из стали марок 10, 20, 35, наружный диаметр 57 мм, толщина стенки 3,5 мм</t>
  </si>
  <si>
    <t xml:space="preserve">ГОСТ 8732-78</t>
  </si>
  <si>
    <t>цер</t>
  </si>
  <si>
    <t xml:space="preserve">Трубы стальные бесшовные горячедеформированные со снятой фаской из стали марок 10, 20, 35, наружный диаметр 108 мм, толщина стенки 4,5 мм</t>
  </si>
  <si>
    <t xml:space="preserve">Трубы стальные бесшовные горячедеформированные со снятой фаской из стали марок 10, 20, 35, наружный диаметр 159 мм, толщина стенки 4,5 мм</t>
  </si>
  <si>
    <t xml:space="preserve">Трубы стальные бесшовные горячедеформированные со снятой фаской из стали марок 10, 20, 35, наружный диаметр 219 мм, толщина стенки 6 мм</t>
  </si>
  <si>
    <t xml:space="preserve">Трубы стальные бесшовные холоднодеформированные из стали марок 10, 20, 35, 45, наружный диаметр 18 мм, толщина стенки 2,5 мм</t>
  </si>
  <si>
    <t xml:space="preserve">Трубы стальные бесшовные холоднодеформированные из стали марок 10, 20, 35, 45, наружный диаметр 18 мм, толщина стенки 4,0 мм...</t>
  </si>
  <si>
    <t xml:space="preserve">Трубы стальные бесшовные холоднодеформированные из стали марок 10, 20, 35, 45, наружный диаметр 18 мм, толщина стенки 4,0 мм</t>
  </si>
  <si>
    <t xml:space="preserve">Трубы стальные бесшовные холоднодеформированные из стали марок 10, 20, 35, 45, наружный диаметр 18 мм, толщина стенки 4,0 мм (штуцер-труба)</t>
  </si>
  <si>
    <t xml:space="preserve">Трубы стальные бесшовные холоднодеформированные из стали марок 10, 20, 35, 45, наружный диаметр 38 мм, толщина стенки 3,0 мм</t>
  </si>
  <si>
    <t xml:space="preserve">Трубы стальные бесшовные холоднодеформированные из стали марок 10, 20, 35, 45, наружный диаметр 38 мм, толщина стенки 4,0 мм</t>
  </si>
  <si>
    <t xml:space="preserve">Фланец стальной, марка стали 20 и 25, температурный предел применения от -30 °C до +450 °C, номинальное давление 2,5 МПа, номинальный диаметр 50 мм</t>
  </si>
  <si>
    <t xml:space="preserve">ГОСТ 33259-2015</t>
  </si>
  <si>
    <t xml:space="preserve">Фланец стальной, марка стали 20 и 25, температурный предел применения от -30 °C до +450 °C, номинальное давление 2,5 МПа, номинальный диаметр 100 мм</t>
  </si>
  <si>
    <t xml:space="preserve">Фланец стальной, марка стали 20 и 25, температурный предел применения от -30 °C до +450 °C, номинальное давление 2,5 МПа, номинальный диаметр 200 мм</t>
  </si>
  <si>
    <t xml:space="preserve">Фланец стальной, марка стали 20 и 25, температурный предел применения от -30 °C до +450 °C, номинальное давление 4,0 МПа, номинальный диаметр 15 мм</t>
  </si>
  <si>
    <t xml:space="preserve">Фланец стальной, марка стали 20 и 25, температурный предел применения от -30 °C до +450 °C, номинальное давление 4,0 МПа, номинальный диаметр 32 мм</t>
  </si>
  <si>
    <t xml:space="preserve">Отвод 90° с радиусом кривизны R=1,5 Ду на давление до 16 МПа, номинальный диаметр 50 мм, наружный диаметр 57 мм, толщина стенки 4 мм</t>
  </si>
  <si>
    <t xml:space="preserve">ГОСТ 17375-2001</t>
  </si>
  <si>
    <t xml:space="preserve">Отвод 90° с радиусом кривизны R=1,5 Ду на давление до 16 МПа, номинальный диаметр 100 мм, наружный диаметр 108 мм, толщина стенки 5 мм</t>
  </si>
  <si>
    <t xml:space="preserve">Штуцер для стальных трубопроводов, длина 200 мм (G1/2, Py16, Ст.20)</t>
  </si>
  <si>
    <t xml:space="preserve">ГОСТ 22792-83</t>
  </si>
  <si>
    <t xml:space="preserve">Тепловая сеть 02-17 ул. Ярославская - Любава, ТК3 - ТК4</t>
  </si>
  <si>
    <t xml:space="preserve"> ГОСТ 15180-86</t>
  </si>
  <si>
    <t xml:space="preserve"> ГОСТ Р52781-2007</t>
  </si>
  <si>
    <t xml:space="preserve">Шпагат из пенькового волокна, диаметр 1,7 мм</t>
  </si>
  <si>
    <t xml:space="preserve">ГОСТ 17308-88</t>
  </si>
  <si>
    <t xml:space="preserve">Веревка крученая трехпрядная из пенькового волокна, диаметр от 6 до 22 мм</t>
  </si>
  <si>
    <t xml:space="preserve">Ткань мешочная, ширина 950 мм, поверхностная плотность 190 г/м2</t>
  </si>
  <si>
    <t xml:space="preserve">10 м2</t>
  </si>
  <si>
    <t xml:space="preserve">ГОСТ 30090-93</t>
  </si>
  <si>
    <t xml:space="preserve">Прокат стальной горячекатаный полосовой, марки стали Ст3сп, Ст3пс, размеры 100х10 мм</t>
  </si>
  <si>
    <t xml:space="preserve">ГОСТ 103-2006</t>
  </si>
  <si>
    <t xml:space="preserve">Удобрение органоминеральное торфоминерально-аммиачное</t>
  </si>
  <si>
    <t xml:space="preserve">ГОСТ Р51661.5-2000</t>
  </si>
  <si>
    <t xml:space="preserve">Фундаментные блоки стеновые ФБС 9.4.6</t>
  </si>
  <si>
    <t xml:space="preserve">Плиты перекрытия камер тепловых сетей (серия 3.006.1-2.87) ПО30-1</t>
  </si>
  <si>
    <t xml:space="preserve">Плиты перекрытия камер тепловых сетей (серия 3.006.1-2.87) ПО24-1</t>
  </si>
  <si>
    <t xml:space="preserve">Краны шаровый LD КШЦФР Ду200 Energy из стали 09Г2С Ру2,5МПа полнопроходный с редуктором</t>
  </si>
  <si>
    <t xml:space="preserve">Смеси бетонные тяжелого бетона (БСТ) на щебне из гравия, класс В15, F(1)100, W4</t>
  </si>
  <si>
    <t xml:space="preserve">Смеси бетонные тяжелого бетона (БСТ) на щебне из гравия, класс В15, F(1)100, W4 (на заделки)</t>
  </si>
  <si>
    <t xml:space="preserve">Уголок стальной горячекатаный равнополочный, марки стали Ст3сп, Ст3пс, ширина полок 63-100 мм, толщина полки 4-16 мм (ширина полок 100 мм, толщина полки 7 мм)</t>
  </si>
  <si>
    <t xml:space="preserve">ГОСТ 8509-93</t>
  </si>
  <si>
    <t xml:space="preserve">Сталь арматурная горячекатаная периодического профиля, класс A-III, диаметр 8 мм</t>
  </si>
  <si>
    <t xml:space="preserve">ГОСТ 5781-82</t>
  </si>
  <si>
    <t xml:space="preserve">Маты прошивные теплоизоляционные из минеральной ваты на основе базальтовых пород с покрытием металлической сеткой, группа горючести НГ, плотность 105 кг/м3, теплопроводность при 50/500 °C не более 0,039/0,132 Вт/(м*К), максимальная температура применения +660 °C, толщина 50 мм</t>
  </si>
  <si>
    <t xml:space="preserve">Клей монтажный сухой для внутренних и наружных работ на основе цементного вяжущего, для тяжелой плитки, керамогранита, мозаики, камня</t>
  </si>
  <si>
    <t xml:space="preserve">ГОСТ Р 56387-2018</t>
  </si>
  <si>
    <t xml:space="preserve">Земля растительная</t>
  </si>
  <si>
    <t xml:space="preserve">ГОСТ Р 53381-2009 </t>
  </si>
  <si>
    <t xml:space="preserve">Семена газонных трав (смесь Городская)</t>
  </si>
  <si>
    <t xml:space="preserve">ГОСТ Р 52325-2005 </t>
  </si>
  <si>
    <t xml:space="preserve">ГОСТ 8732-78 </t>
  </si>
  <si>
    <t xml:space="preserve">Трубы стальные бесшовные горячедеформированные со снятой фаской из стали марок 10, 20, 35, наружный диаметр 57 мм, толщина стенки 5 мм (штуцер-труба)</t>
  </si>
  <si>
    <t xml:space="preserve">Трубы стальные бесшовные горячедеформированные со снятой фаской из стали марок 10, 20, 35, наружный диаметр 89 мм, толщина стенки 3,5 мм</t>
  </si>
  <si>
    <t xml:space="preserve">Отвод 90° с радиусом кривизны R=1,5 Ду на давление до 16 МПа, номинальный диаметр 80 мм, наружный диаметр 89 мм, толщина стенки 5 мм</t>
  </si>
  <si>
    <t xml:space="preserve">Отвод 90° с радиусом кривизны R=1,5 Ду на давление до 16 МПа, номинальный диаметр 200 мм, наружный диаметр 219 мм, толщина стенки 7 мм</t>
  </si>
  <si>
    <t xml:space="preserve">Тепловая сеть №04-12 ул. Днепростроевская, ТК7 - ТК40</t>
  </si>
  <si>
    <t xml:space="preserve">Кольца колодцев КС20-9</t>
  </si>
  <si>
    <t xml:space="preserve">Плиты перекрытия колодцев 1ПП20-2</t>
  </si>
  <si>
    <t xml:space="preserve">Плиты дна колодцев ПН20</t>
  </si>
  <si>
    <t xml:space="preserve">Плиты перекрытия камер тепловых сетей (серия 3.006.1-2.87) ПО33-1</t>
  </si>
  <si>
    <t xml:space="preserve">Опорные подушки ОП-3</t>
  </si>
  <si>
    <t xml:space="preserve">Цилиндр навивной RWL 100 D57 T40</t>
  </si>
  <si>
    <r>
      <rPr>
        <sz val="8"/>
        <rFont val="Arial"/>
      </rPr>
      <t xml:space="preserve">Цилиндр навивной RWL 100 D57 T40
 (или эквивалент) 
</t>
    </r>
    <r>
      <rPr>
        <u val="single"/>
        <sz val="8"/>
        <rFont val="Arial"/>
      </rPr>
      <t xml:space="preserve">Технические характеристики:  </t>
    </r>
    <r>
      <rPr>
        <sz val="8"/>
        <rFont val="Arial"/>
      </rPr>
      <t xml:space="preserve">Плотность 114 кг/м³ 
Группа горючести НГ; с покрытием фольгой - Г1 
Водопоглощение при кратковременном и частичном погружении, не более 1,0 кг/м² 
Температура применения 650 °С 
Водостойкость (рН) 3,0 
Класс пожарной опасности материала КМ0; с покрытием фольгой - КМ1 ГОСТ 32314-2012</t>
    </r>
  </si>
  <si>
    <t xml:space="preserve">Бордюры дорожные БР100-20-8</t>
  </si>
  <si>
    <t xml:space="preserve">Задвижка стальная клиновая с выдвижным шпинделем 30с64нж Ду100  Ру 25, t - 300 С (вода, пар, нефть)</t>
  </si>
  <si>
    <t xml:space="preserve">Задвижка стальная Ду300 Ру2,5МПа 30с564нж</t>
  </si>
  <si>
    <t xml:space="preserve">Краны шаровый LD КШЦФ Energy из стали 09Г2С Ду50 Ру4,0МПа полнопроходный</t>
  </si>
  <si>
    <t xml:space="preserve">Краны шаровый LD КШЦФ Energy из стали 09Г2С Ду50 Ру4,0МПа полнопроходный (или эквивалент) 
Технические характеристики:
Класс герметичности - А;
Присоединение-Приварное;
Пропускная способнось Kv, м3/ч - 120;
Рабочая среда -Жидкость;
Ресурс - 15000 циклов; 
Серия - LD Energy;
Температура окружающей среды, °С - -60…80;
Температура рабочей среды, °С -60…200; 
Тип прохода - Полный проход; 
Управление - Ручное </t>
  </si>
  <si>
    <t xml:space="preserve">Прокладки из паронита ПМБ, толщина 2 мм, диаметр 300 мм</t>
  </si>
  <si>
    <t xml:space="preserve">Щебень из плотных горных пород для строительных работ М 800, фракция 5(3)-10 мм</t>
  </si>
  <si>
    <t xml:space="preserve">Смеси асфальтобетонные А 16 ВЛ на БНД</t>
  </si>
  <si>
    <t xml:space="preserve">ГОСТ 22130-2018</t>
  </si>
  <si>
    <t xml:space="preserve">Опора подвижная приварная, тип 2, для стальных трубопроводов Ду от 50 до 1600 мм, с изоляцией, высота опоры 100 мм, диаметр условного прохода 300 мм</t>
  </si>
  <si>
    <t xml:space="preserve">Трубы стальные бесшовные горячедеформированные со снятой фаской из стали марок 10, 20, 35, наружный диаметр 57 мм, толщина стенки 4,5 мм (штуцер-труба)</t>
  </si>
  <si>
    <t xml:space="preserve">Трубы стальные бесшовные горячедеформированные со снятой фаской из стали марок 10, 20, 35, наружный диаметр 108 мм, толщина стенки 6 мм (штуцер-труба)</t>
  </si>
  <si>
    <t xml:space="preserve">Трубы стальные бесшовные горячедеформированные со снятой фаской из стали марок 10, 20, 35, наружный диаметр 325 мм, толщина стенки 8 мм</t>
  </si>
  <si>
    <t xml:space="preserve">Фланец стальной, марка стали 20 и 25, температурный предел применения от -30 °C до +450 °C, номинальное давление 2,5 МПа, номинальный диаметр 300 мм</t>
  </si>
  <si>
    <t xml:space="preserve">Отвод 90° с радиусом кривизны R=1,5 Ду на давление до 16 МПа, номинальный диаметр 300 мм, наружный диаметр 325 мм, толщина стенки 9 мм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</si>
</sst>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6">
    <numFmt numFmtId="160" formatCode="0.000"/>
    <numFmt numFmtId="161" formatCode="0.00000"/>
    <numFmt numFmtId="162" formatCode="0.0000000"/>
    <numFmt numFmtId="163" formatCode="0.000000"/>
    <numFmt numFmtId="164" formatCode="0.0000"/>
    <numFmt numFmtId="165" formatCode="0.0"/>
  </numFmts>
  <fonts count="8">
    <font>
      <sz val="11.000000"/>
      <color theme="1"/>
      <name val="Calibri"/>
    </font>
    <font>
      <sz val="8.000000"/>
      <name val="Arial"/>
    </font>
    <font>
      <sz val="8.000000"/>
      <color theme="1"/>
      <name val="Calibri"/>
    </font>
    <font>
      <sz val="8.000000"/>
      <name val="Times New Roman"/>
    </font>
    <font>
      <sz val="8.000000"/>
      <color theme="1"/>
      <name val="Arial"/>
    </font>
    <font>
      <sz val="9.000000"/>
      <name val="Arial"/>
    </font>
    <font>
      <b/>
      <sz val="9.000000"/>
      <name val="Arial"/>
    </font>
    <font>
      <sz val="8.000000"/>
      <color theme="1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theme="0" tint="0"/>
        <bgColor theme="0" tint="0"/>
      </patternFill>
    </fill>
  </fills>
  <borders count="18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theme="1"/>
      </bottom>
      <diagonal style="none"/>
    </border>
  </borders>
  <cellStyleXfs count="1">
    <xf fontId="0" fillId="0" borderId="0" numFmtId="0" applyNumberFormat="1" applyFont="1" applyFill="1" applyBorder="1"/>
  </cellStyleXfs>
  <cellXfs count="123">
    <xf fontId="0" fillId="0" borderId="0" numFmtId="0" xfId="0"/>
    <xf fontId="1" fillId="0" borderId="0" numFmtId="0" xfId="0" applyFont="1" applyProtection="1"/>
    <xf fontId="1" fillId="0" borderId="0" numFmtId="0" xfId="0" applyFont="1" applyAlignment="1" applyProtection="1">
      <alignment vertical="center"/>
    </xf>
    <xf fontId="1" fillId="0" borderId="0" numFmtId="0" xfId="0" applyFont="1" applyAlignment="1" applyProtection="1">
      <alignment wrapText="1"/>
    </xf>
    <xf fontId="1" fillId="0" borderId="0" numFmtId="0" xfId="0" applyFont="1" applyAlignment="1" applyProtection="1">
      <alignment horizontal="right" vertical="center"/>
    </xf>
    <xf fontId="2" fillId="0" borderId="0" numFmtId="0" xfId="0" applyFont="1" applyAlignment="1">
      <alignment vertical="center"/>
    </xf>
    <xf fontId="3" fillId="0" borderId="0" numFmtId="0" xfId="0" applyFont="1" applyAlignment="1" applyProtection="1">
      <alignment horizontal="center" vertical="center"/>
    </xf>
    <xf fontId="4" fillId="0" borderId="0" numFmtId="0" xfId="0" applyFont="1" applyAlignment="1">
      <alignment vertical="center"/>
    </xf>
    <xf fontId="1" fillId="0" borderId="0" numFmtId="0" xfId="0" applyFont="1" applyAlignment="1" applyProtection="1">
      <alignment horizontal="center" vertical="center"/>
    </xf>
    <xf fontId="1" fillId="0" borderId="0" numFmtId="0" xfId="0" applyFont="1" applyAlignment="1" applyProtection="1">
      <alignment horizontal="left" vertical="center" wrapText="1"/>
    </xf>
    <xf fontId="5" fillId="0" borderId="0" numFmtId="0" xfId="0" applyFont="1" applyAlignment="1" applyProtection="1">
      <alignment wrapText="1"/>
    </xf>
    <xf fontId="3" fillId="0" borderId="0" numFmtId="0" xfId="0" applyFont="1" applyAlignment="1" applyProtection="1">
      <alignment horizontal="center" vertical="center" wrapText="1"/>
    </xf>
    <xf fontId="1" fillId="0" borderId="1" numFmtId="0" xfId="0" applyFont="1" applyBorder="1" applyAlignment="1" applyProtection="1">
      <alignment horizontal="center" vertical="center" wrapText="1"/>
    </xf>
    <xf fontId="1" fillId="0" borderId="2" numFmtId="0" xfId="0" applyFont="1" applyBorder="1" applyAlignment="1" applyProtection="1">
      <alignment horizontal="center" vertical="center"/>
    </xf>
    <xf fontId="3" fillId="2" borderId="3" numFmtId="0" xfId="0" applyFont="1" applyFill="1" applyBorder="1" applyAlignment="1" applyProtection="1">
      <alignment horizontal="center" vertical="center" wrapText="1"/>
    </xf>
    <xf fontId="1" fillId="2" borderId="4" numFmtId="0" xfId="0" applyFont="1" applyFill="1" applyBorder="1" applyAlignment="1" applyProtection="1">
      <alignment horizontal="center" vertical="center" wrapText="1"/>
    </xf>
    <xf fontId="6" fillId="0" borderId="0" numFmtId="0" xfId="0" applyFont="1" applyAlignment="1" applyProtection="1">
      <alignment wrapText="1"/>
    </xf>
    <xf fontId="1" fillId="0" borderId="5" numFmtId="0" xfId="0" applyFont="1" applyBorder="1" applyAlignment="1" applyProtection="1">
      <alignment horizontal="center" vertical="center" wrapText="1"/>
    </xf>
    <xf fontId="1" fillId="0" borderId="5" numFmtId="0" xfId="0" applyFont="1" applyBorder="1" applyAlignment="1" applyProtection="1">
      <alignment vertical="center" wrapText="1"/>
    </xf>
    <xf fontId="1" fillId="0" borderId="5" numFmtId="160" xfId="0" applyNumberFormat="1" applyFont="1" applyBorder="1" applyAlignment="1" applyProtection="1">
      <alignment horizontal="center" vertical="center" wrapText="1"/>
    </xf>
    <xf fontId="1" fillId="0" borderId="1" numFmtId="0" xfId="0" applyFont="1" applyBorder="1" applyAlignment="1">
      <alignment vertical="center" wrapText="1"/>
    </xf>
    <xf fontId="1" fillId="0" borderId="1" numFmtId="0" xfId="0" applyFont="1" applyBorder="1" applyAlignment="1" applyProtection="1">
      <alignment vertical="center" wrapText="1"/>
    </xf>
    <xf fontId="1" fillId="0" borderId="1" numFmtId="161" xfId="0" applyNumberFormat="1" applyFont="1" applyBorder="1" applyAlignment="1" applyProtection="1">
      <alignment horizontal="center" vertical="center" wrapText="1"/>
    </xf>
    <xf fontId="4" fillId="0" borderId="6" numFmtId="0" xfId="0" applyFont="1" applyBorder="1" applyAlignment="1">
      <alignment vertical="center"/>
    </xf>
    <xf fontId="1" fillId="0" borderId="1" numFmtId="162" xfId="0" applyNumberFormat="1" applyFont="1" applyBorder="1" applyAlignment="1" applyProtection="1">
      <alignment horizontal="center" vertical="center" wrapText="1"/>
    </xf>
    <xf fontId="4" fillId="0" borderId="3" numFmtId="0" xfId="0" applyFont="1" applyBorder="1" applyAlignment="1">
      <alignment vertical="center"/>
    </xf>
    <xf fontId="1" fillId="0" borderId="1" numFmtId="163" xfId="0" applyNumberFormat="1" applyFont="1" applyBorder="1" applyAlignment="1" applyProtection="1">
      <alignment horizontal="center" vertical="center" wrapText="1"/>
    </xf>
    <xf fontId="1" fillId="3" borderId="5" numFmtId="0" xfId="0" applyFont="1" applyFill="1" applyBorder="1" applyAlignment="1" applyProtection="1">
      <alignment horizontal="center" vertical="center" wrapText="1"/>
    </xf>
    <xf fontId="1" fillId="3" borderId="1" numFmtId="0" xfId="0" applyFont="1" applyFill="1" applyBorder="1" applyAlignment="1" applyProtection="1">
      <alignment vertical="center" wrapText="1"/>
    </xf>
    <xf fontId="1" fillId="3" borderId="1" numFmtId="0" xfId="0" applyFont="1" applyFill="1" applyBorder="1" applyAlignment="1" applyProtection="1">
      <alignment horizontal="center" vertical="center" wrapText="1"/>
    </xf>
    <xf fontId="1" fillId="3" borderId="1" numFmtId="163" xfId="0" applyNumberFormat="1" applyFont="1" applyFill="1" applyBorder="1" applyAlignment="1" applyProtection="1">
      <alignment horizontal="center" vertical="center" wrapText="1"/>
    </xf>
    <xf fontId="1" fillId="3" borderId="1" numFmtId="162" xfId="0" applyNumberFormat="1" applyFont="1" applyFill="1" applyBorder="1" applyAlignment="1" applyProtection="1">
      <alignment horizontal="center" vertical="center" wrapText="1"/>
    </xf>
    <xf fontId="1" fillId="3" borderId="1" numFmtId="164" xfId="0" applyNumberFormat="1" applyFont="1" applyFill="1" applyBorder="1" applyAlignment="1" applyProtection="1">
      <alignment horizontal="center" vertical="center" wrapText="1"/>
    </xf>
    <xf fontId="1" fillId="3" borderId="1" numFmtId="161" xfId="0" applyNumberFormat="1" applyFont="1" applyFill="1" applyBorder="1" applyAlignment="1" applyProtection="1">
      <alignment horizontal="center" vertical="center" wrapText="1"/>
    </xf>
    <xf fontId="4" fillId="3" borderId="3" numFmtId="0" xfId="0" applyFont="1" applyFill="1" applyBorder="1" applyAlignment="1">
      <alignment vertical="center" wrapText="1"/>
      <protection hidden="0" locked="1"/>
    </xf>
    <xf fontId="1" fillId="0" borderId="7" numFmtId="0" xfId="0" applyFont="1" applyBorder="1" applyAlignment="1">
      <alignment vertical="center" wrapText="1"/>
    </xf>
    <xf fontId="4" fillId="0" borderId="8" numFmtId="0" xfId="0" applyFont="1" applyBorder="1" applyAlignment="1">
      <alignment vertical="center"/>
    </xf>
    <xf fontId="1" fillId="3" borderId="1" numFmtId="2" xfId="0" applyNumberFormat="1" applyFont="1" applyFill="1" applyBorder="1" applyAlignment="1" applyProtection="1">
      <alignment horizontal="center" vertical="center" wrapText="1"/>
    </xf>
    <xf fontId="1" fillId="0" borderId="1" numFmtId="164" xfId="0" applyNumberFormat="1" applyFont="1" applyBorder="1" applyAlignment="1" applyProtection="1">
      <alignment horizontal="center" vertical="center" wrapText="1"/>
    </xf>
    <xf fontId="1" fillId="0" borderId="2" numFmtId="0" xfId="0" applyFont="1" applyBorder="1" applyAlignment="1">
      <alignment vertical="center" wrapText="1"/>
    </xf>
    <xf fontId="4" fillId="0" borderId="3" numFmtId="0" xfId="0" applyFont="1" applyBorder="1" applyAlignment="1">
      <alignment vertical="center"/>
      <protection hidden="0" locked="1"/>
    </xf>
    <xf fontId="1" fillId="0" borderId="1" numFmtId="160" xfId="0" applyNumberFormat="1" applyFont="1" applyBorder="1" applyAlignment="1" applyProtection="1">
      <alignment horizontal="center" vertical="center" wrapText="1"/>
    </xf>
    <xf fontId="4" fillId="0" borderId="4" numFmtId="0" xfId="0" applyFont="1" applyBorder="1" applyAlignment="1">
      <alignment vertical="center"/>
    </xf>
    <xf fontId="4" fillId="0" borderId="9" numFmtId="0" xfId="0" applyFont="1" applyBorder="1" applyAlignment="1">
      <alignment vertical="center" wrapText="1"/>
      <protection hidden="0" locked="1"/>
    </xf>
    <xf fontId="1" fillId="0" borderId="1" numFmtId="2" xfId="0" applyNumberFormat="1" applyFont="1" applyBorder="1" applyAlignment="1" applyProtection="1">
      <alignment horizontal="center" vertical="center" wrapText="1"/>
    </xf>
    <xf fontId="1" fillId="0" borderId="10" numFmtId="0" xfId="0" applyFont="1" applyBorder="1" applyAlignment="1">
      <alignment vertical="center"/>
    </xf>
    <xf fontId="1" fillId="0" borderId="7" numFmtId="161" xfId="0" applyNumberFormat="1" applyFont="1" applyBorder="1" applyAlignment="1">
      <alignment vertical="center" wrapText="1"/>
      <protection hidden="0" locked="1"/>
    </xf>
    <xf fontId="4" fillId="0" borderId="6" numFmtId="0" xfId="0" applyFont="1" applyBorder="1" applyAlignment="1">
      <alignment vertical="center" wrapText="1"/>
      <protection hidden="0" locked="1"/>
    </xf>
    <xf fontId="1" fillId="0" borderId="3" numFmtId="0" xfId="0" applyFont="1" applyBorder="1" applyAlignment="1">
      <alignment vertical="center" wrapText="1"/>
    </xf>
    <xf fontId="4" fillId="0" borderId="7" numFmtId="0" xfId="0" applyFont="1" applyBorder="1" applyAlignment="1">
      <alignment vertical="center" wrapText="1"/>
      <protection hidden="0" locked="1"/>
    </xf>
    <xf fontId="1" fillId="0" borderId="11" numFmtId="0" xfId="0" applyFont="1" applyBorder="1" applyAlignment="1">
      <alignment vertical="center" wrapText="1"/>
    </xf>
    <xf fontId="4" fillId="0" borderId="3" numFmtId="0" xfId="0" applyFont="1" applyBorder="1" applyAlignment="1">
      <alignment vertical="center" wrapText="1"/>
      <protection hidden="0" locked="1"/>
    </xf>
    <xf fontId="1" fillId="0" borderId="12" numFmtId="163" xfId="0" applyNumberFormat="1" applyFont="1" applyBorder="1" applyAlignment="1">
      <alignment vertical="center" wrapText="1"/>
    </xf>
    <xf fontId="4" fillId="0" borderId="1" numFmtId="0" xfId="0" applyFont="1" applyBorder="1" applyAlignment="1">
      <alignment vertical="center" wrapText="1"/>
    </xf>
    <xf fontId="1" fillId="0" borderId="13" numFmtId="0" xfId="0" applyFont="1" applyBorder="1" applyAlignment="1">
      <alignment vertical="center" wrapText="1"/>
    </xf>
    <xf fontId="1" fillId="3" borderId="1" numFmtId="0" xfId="0" applyFont="1" applyFill="1" applyBorder="1" applyAlignment="1">
      <alignment vertical="center" wrapText="1"/>
    </xf>
    <xf fontId="1" fillId="0" borderId="1" numFmtId="165" xfId="0" applyNumberFormat="1" applyFont="1" applyBorder="1" applyAlignment="1" applyProtection="1">
      <alignment horizontal="center" vertical="center" wrapText="1"/>
    </xf>
    <xf fontId="4" fillId="0" borderId="6" numFmtId="0" xfId="0" applyFont="1" applyBorder="1" applyAlignment="1">
      <alignment vertical="center" wrapText="1"/>
    </xf>
    <xf fontId="1" fillId="0" borderId="1" numFmtId="1" xfId="0" applyNumberFormat="1" applyFont="1" applyBorder="1" applyAlignment="1" applyProtection="1">
      <alignment horizontal="center" vertical="center" wrapText="1"/>
    </xf>
    <xf fontId="1" fillId="0" borderId="5" numFmtId="1" xfId="0" applyNumberFormat="1" applyFont="1" applyBorder="1" applyAlignment="1" applyProtection="1">
      <alignment vertical="center" wrapText="1"/>
    </xf>
    <xf fontId="1" fillId="0" borderId="1" numFmtId="1" xfId="0" applyNumberFormat="1" applyFont="1" applyBorder="1" applyAlignment="1" applyProtection="1">
      <alignment vertical="center" wrapText="1"/>
    </xf>
    <xf fontId="4" fillId="0" borderId="3" numFmtId="0" xfId="0" applyFont="1" applyBorder="1" applyAlignment="1">
      <alignment vertical="center" wrapText="1"/>
    </xf>
    <xf fontId="7" fillId="0" borderId="3" numFmtId="0" xfId="0" applyFont="1" applyBorder="1" applyAlignment="1">
      <alignment vertical="center" wrapText="1"/>
    </xf>
    <xf fontId="7" fillId="3" borderId="3" numFmtId="0" xfId="0" applyFont="1" applyFill="1" applyBorder="1" applyAlignment="1">
      <alignment vertical="center" wrapText="1"/>
    </xf>
    <xf fontId="1" fillId="0" borderId="5" numFmtId="0" xfId="0" applyFont="1" applyBorder="1" applyAlignment="1">
      <alignment horizontal="left" vertical="center" wrapText="1"/>
    </xf>
    <xf fontId="7" fillId="0" borderId="3" numFmtId="0" xfId="0" applyFont="1" applyBorder="1" applyAlignment="1">
      <alignment horizontal="left" vertical="center" wrapText="1"/>
      <protection hidden="0" locked="1"/>
    </xf>
    <xf fontId="7" fillId="0" borderId="7" numFmtId="0" xfId="0" applyFont="1" applyBorder="1" applyAlignment="1">
      <alignment horizontal="left" vertical="center" wrapText="1"/>
      <protection hidden="0" locked="1"/>
    </xf>
    <xf fontId="3" fillId="0" borderId="1" numFmtId="0" xfId="0" applyFont="1" applyBorder="1" applyAlignment="1">
      <alignment vertical="center" wrapText="1"/>
    </xf>
    <xf fontId="7" fillId="0" borderId="6" numFmtId="0" xfId="0" applyFont="1" applyBorder="1" applyAlignment="1">
      <alignment horizontal="left" vertical="center" wrapText="1"/>
      <protection hidden="0" locked="1"/>
    </xf>
    <xf fontId="4" fillId="3" borderId="3" numFmtId="0" xfId="0" applyFont="1" applyFill="1" applyBorder="1" applyAlignment="1">
      <alignment vertical="center"/>
    </xf>
    <xf fontId="3" fillId="0" borderId="3" numFmtId="0" xfId="0" applyFont="1" applyBorder="1" applyAlignment="1">
      <alignment horizontal="left" vertical="center" wrapText="1"/>
    </xf>
    <xf fontId="3" fillId="0" borderId="3" numFmtId="1" xfId="0" applyNumberFormat="1" applyFont="1" applyBorder="1" applyAlignment="1">
      <alignment horizontal="left" vertical="center" wrapText="1"/>
    </xf>
    <xf fontId="3" fillId="0" borderId="3" numFmtId="1" xfId="0" applyNumberFormat="1" applyFont="1" applyBorder="1" applyAlignment="1">
      <alignment horizontal="left" vertical="center" wrapText="1"/>
      <protection hidden="0" locked="1"/>
    </xf>
    <xf fontId="1" fillId="0" borderId="14" numFmtId="0" xfId="0" applyFont="1" applyBorder="1" applyAlignment="1" applyProtection="1">
      <alignment horizontal="center" vertical="center" wrapText="1"/>
    </xf>
    <xf fontId="1" fillId="0" borderId="2" numFmtId="0" xfId="0" applyFont="1" applyBorder="1" applyAlignment="1" applyProtection="1">
      <alignment vertical="center" wrapText="1"/>
    </xf>
    <xf fontId="1" fillId="0" borderId="2" numFmtId="0" xfId="0" applyFont="1" applyBorder="1" applyAlignment="1" applyProtection="1">
      <alignment horizontal="center" vertical="center" wrapText="1"/>
    </xf>
    <xf fontId="1" fillId="0" borderId="2" numFmtId="1" xfId="0" applyNumberFormat="1" applyFont="1" applyBorder="1" applyAlignment="1" applyProtection="1">
      <alignment horizontal="center" vertical="center" wrapText="1"/>
    </xf>
    <xf fontId="4" fillId="2" borderId="15" numFmtId="0" xfId="0" applyFont="1" applyFill="1" applyBorder="1" applyAlignment="1">
      <alignment horizontal="center" vertical="center"/>
    </xf>
    <xf fontId="4" fillId="2" borderId="0" numFmtId="0" xfId="0" applyFont="1" applyFill="1" applyAlignment="1">
      <alignment horizontal="center" vertical="center"/>
    </xf>
    <xf fontId="4" fillId="2" borderId="16" numFmtId="0" xfId="0" applyFont="1" applyFill="1" applyBorder="1" applyAlignment="1">
      <alignment horizontal="center" vertical="center"/>
    </xf>
    <xf fontId="1" fillId="0" borderId="1" numFmtId="0" xfId="0" applyFont="1" applyBorder="1" applyAlignment="1" applyProtection="1">
      <alignment horizontal="left" vertical="center" wrapText="1"/>
    </xf>
    <xf fontId="1" fillId="0" borderId="6" numFmtId="0" xfId="0" applyFont="1" applyBorder="1" applyAlignment="1" applyProtection="1">
      <alignment vertical="center"/>
    </xf>
    <xf fontId="1" fillId="0" borderId="3" numFmtId="0" xfId="0" applyFont="1" applyBorder="1" applyAlignment="1" applyProtection="1">
      <alignment vertical="center"/>
    </xf>
    <xf fontId="4" fillId="3" borderId="3" numFmtId="0" xfId="0" applyFont="1" applyFill="1" applyBorder="1" applyAlignment="1" applyProtection="1">
      <alignment vertical="center" wrapText="1"/>
      <protection hidden="0" locked="1"/>
    </xf>
    <xf fontId="1" fillId="0" borderId="7" numFmtId="0" xfId="0" applyFont="1" applyBorder="1" applyAlignment="1" applyProtection="1">
      <alignment horizontal="left" vertical="center" wrapText="1"/>
    </xf>
    <xf fontId="1" fillId="0" borderId="8" numFmtId="0" xfId="0" applyFont="1" applyBorder="1" applyAlignment="1" applyProtection="1">
      <alignment vertical="center"/>
    </xf>
    <xf fontId="1" fillId="0" borderId="2" numFmtId="0" xfId="0" applyFont="1" applyBorder="1" applyAlignment="1" applyProtection="1">
      <alignment horizontal="left" vertical="center" wrapText="1"/>
    </xf>
    <xf fontId="4" fillId="0" borderId="3" numFmtId="0" xfId="0" applyFont="1" applyBorder="1" applyAlignment="1" applyProtection="1">
      <alignment vertical="center"/>
      <protection hidden="0" locked="1"/>
    </xf>
    <xf fontId="4" fillId="0" borderId="4" numFmtId="0" xfId="0" applyFont="1" applyBorder="1" applyAlignment="1" applyProtection="1">
      <alignment vertical="center"/>
      <protection hidden="0" locked="1"/>
    </xf>
    <xf fontId="4" fillId="0" borderId="9" numFmtId="0" xfId="0" applyFont="1" applyBorder="1" applyAlignment="1" applyProtection="1">
      <alignment horizontal="left" vertical="center" wrapText="1"/>
      <protection hidden="0" locked="1"/>
    </xf>
    <xf fontId="4" fillId="0" borderId="6" numFmtId="0" xfId="0" applyFont="1" applyBorder="1" applyAlignment="1" applyProtection="1">
      <alignment vertical="center"/>
      <protection hidden="0" locked="1"/>
    </xf>
    <xf fontId="1" fillId="0" borderId="4" numFmtId="0" xfId="0" applyFont="1" applyBorder="1" applyAlignment="1" applyProtection="1">
      <alignment vertical="center"/>
    </xf>
    <xf fontId="1" fillId="0" borderId="17" numFmtId="161" xfId="0" applyNumberFormat="1" applyFont="1" applyBorder="1" applyAlignment="1" applyProtection="1">
      <alignment horizontal="left" vertical="center" wrapText="1"/>
      <protection hidden="0" locked="1"/>
    </xf>
    <xf fontId="1" fillId="0" borderId="7" numFmtId="161" xfId="0" applyNumberFormat="1" applyFont="1" applyBorder="1" applyAlignment="1" applyProtection="1">
      <alignment vertical="center" wrapText="1"/>
      <protection hidden="0" locked="1"/>
    </xf>
    <xf fontId="4" fillId="0" borderId="17" numFmtId="0" xfId="0" applyFont="1" applyBorder="1" applyAlignment="1" applyProtection="1">
      <alignment horizontal="left" vertical="center" wrapText="1"/>
      <protection hidden="0" locked="1"/>
    </xf>
    <xf fontId="1" fillId="0" borderId="3" numFmtId="0" xfId="0" applyFont="1" applyBorder="1" applyAlignment="1" applyProtection="1">
      <alignment horizontal="left" vertical="center" wrapText="1"/>
    </xf>
    <xf fontId="4" fillId="0" borderId="7" numFmtId="0" xfId="0" applyFont="1" applyBorder="1" applyAlignment="1" applyProtection="1">
      <alignment horizontal="left" vertical="center" wrapText="1"/>
      <protection hidden="0" locked="1"/>
    </xf>
    <xf fontId="1" fillId="0" borderId="11" numFmtId="0" xfId="0" applyFont="1" applyBorder="1" applyAlignment="1" applyProtection="1">
      <alignment vertical="center" wrapText="1"/>
    </xf>
    <xf fontId="4" fillId="0" borderId="3" numFmtId="0" xfId="0" applyFont="1" applyBorder="1" applyAlignment="1" applyProtection="1">
      <alignment horizontal="left" vertical="center" wrapText="1"/>
      <protection hidden="0" locked="1"/>
    </xf>
    <xf fontId="1" fillId="0" borderId="12" numFmtId="163" xfId="0" applyNumberFormat="1" applyFont="1" applyBorder="1" applyAlignment="1" applyProtection="1">
      <alignment horizontal="left" vertical="center" wrapText="1"/>
    </xf>
    <xf fontId="4" fillId="0" borderId="1" numFmtId="0" xfId="0" applyFont="1" applyBorder="1" applyAlignment="1" applyProtection="1">
      <alignment horizontal="left" vertical="center" wrapText="1"/>
    </xf>
    <xf fontId="1" fillId="3" borderId="1" numFmtId="0" xfId="0" applyFont="1" applyFill="1" applyBorder="1" applyAlignment="1" applyProtection="1">
      <alignment horizontal="left" vertical="center" wrapText="1"/>
    </xf>
    <xf fontId="1" fillId="0" borderId="11" numFmtId="0" xfId="0" applyFont="1" applyBorder="1" applyAlignment="1" applyProtection="1">
      <alignment horizontal="left" vertical="center" wrapText="1"/>
    </xf>
    <xf fontId="1" fillId="0" borderId="13" numFmtId="0" xfId="0" applyFont="1" applyBorder="1" applyAlignment="1" applyProtection="1">
      <alignment horizontal="left" vertical="center" wrapText="1"/>
    </xf>
    <xf fontId="1" fillId="0" borderId="6" numFmtId="0" xfId="0" applyFont="1" applyBorder="1" applyAlignment="1" applyProtection="1">
      <alignment vertical="center" wrapText="1"/>
    </xf>
    <xf fontId="1" fillId="0" borderId="3" numFmtId="0" xfId="0" applyFont="1" applyBorder="1" applyAlignment="1" applyProtection="1">
      <alignment vertical="center" wrapText="1"/>
    </xf>
    <xf fontId="4" fillId="0" borderId="3" numFmtId="0" xfId="0" applyFont="1" applyBorder="1" applyAlignment="1" applyProtection="1">
      <alignment vertical="center" wrapText="1"/>
    </xf>
    <xf fontId="7" fillId="0" borderId="3" numFmtId="0" xfId="0" applyFont="1" applyBorder="1" applyAlignment="1" applyProtection="1">
      <alignment vertical="center" wrapText="1"/>
    </xf>
    <xf fontId="7" fillId="0" borderId="4" numFmtId="0" xfId="0" applyFont="1" applyBorder="1" applyAlignment="1" applyProtection="1">
      <alignment vertical="center" wrapText="1"/>
    </xf>
    <xf fontId="7" fillId="0" borderId="3" numFmtId="0" xfId="0" applyFont="1" applyBorder="1" applyAlignment="1" applyProtection="1">
      <alignment horizontal="left" vertical="center" wrapText="1"/>
      <protection hidden="0" locked="1"/>
    </xf>
    <xf fontId="7" fillId="0" borderId="4" numFmtId="0" xfId="0" applyFont="1" applyBorder="1" applyAlignment="1" applyProtection="1">
      <alignment horizontal="left" vertical="center" wrapText="1"/>
      <protection hidden="0" locked="1"/>
    </xf>
    <xf fontId="7" fillId="0" borderId="7" numFmtId="0" xfId="0" applyFont="1" applyBorder="1" applyAlignment="1" applyProtection="1">
      <alignment horizontal="left" vertical="center" wrapText="1"/>
      <protection hidden="0" locked="1"/>
    </xf>
    <xf fontId="1" fillId="3" borderId="6" numFmtId="0" xfId="0" applyFont="1" applyFill="1" applyBorder="1" applyAlignment="1" applyProtection="1">
      <alignment vertical="center"/>
    </xf>
    <xf fontId="1" fillId="3" borderId="3" numFmtId="0" xfId="0" applyFont="1" applyFill="1" applyBorder="1" applyAlignment="1" applyProtection="1">
      <alignment vertical="center"/>
    </xf>
    <xf fontId="3" fillId="0" borderId="3" numFmtId="0" xfId="0" applyFont="1" applyBorder="1" applyAlignment="1" applyProtection="1">
      <alignment horizontal="left" vertical="center" wrapText="1"/>
    </xf>
    <xf fontId="3" fillId="0" borderId="3" numFmtId="1" xfId="0" applyNumberFormat="1" applyFont="1" applyBorder="1" applyAlignment="1" applyProtection="1">
      <alignment horizontal="left" vertical="center" wrapText="1"/>
    </xf>
    <xf fontId="3" fillId="0" borderId="3" numFmtId="1" xfId="0" applyNumberFormat="1" applyFont="1" applyBorder="1" applyAlignment="1" applyProtection="1">
      <alignment horizontal="left" vertical="center" wrapText="1"/>
      <protection hidden="0" locked="1"/>
    </xf>
    <xf fontId="3" fillId="3" borderId="3" numFmtId="1" xfId="0" applyNumberFormat="1" applyFont="1" applyFill="1" applyBorder="1" applyAlignment="1" applyProtection="1">
      <alignment horizontal="left" vertical="center" wrapText="1"/>
      <protection hidden="0" locked="1"/>
    </xf>
    <xf fontId="3" fillId="3" borderId="3" numFmtId="1" xfId="0" applyNumberFormat="1" applyFont="1" applyFill="1" applyBorder="1" applyAlignment="1" applyProtection="1">
      <alignment horizontal="left" vertical="center" wrapText="1"/>
    </xf>
    <xf fontId="7" fillId="3" borderId="3" numFmtId="0" xfId="0" applyFont="1" applyFill="1" applyBorder="1" applyAlignment="1" applyProtection="1">
      <alignment vertical="center" wrapText="1"/>
    </xf>
    <xf fontId="3" fillId="0" borderId="1" numFmtId="0" xfId="0" applyFont="1" applyBorder="1" applyAlignment="1" applyProtection="1">
      <alignment horizontal="left" vertical="center" wrapText="1"/>
    </xf>
    <xf fontId="3" fillId="0" borderId="1" numFmtId="0" xfId="0" applyFont="1" applyBorder="1" applyAlignment="1" applyProtection="1">
      <alignment vertical="center" wrapText="1"/>
    </xf>
    <xf fontId="7" fillId="0" borderId="6" numFmtId="0" xfId="0" applyFont="1" applyBorder="1" applyAlignment="1" applyProtection="1">
      <alignment horizontal="left" vertical="center" wrapText="1"/>
      <protection hidden="0" locked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373" zoomScale="100" workbookViewId="0">
      <selection activeCell="C5" activeCellId="0" sqref="C5:E5"/>
    </sheetView>
  </sheetViews>
  <sheetFormatPr defaultColWidth="9.140625" defaultRowHeight="11.25" customHeight="1"/>
  <cols>
    <col customWidth="1" min="1" max="1" style="2" width="6.140625"/>
    <col customWidth="1" min="2" max="2" style="2" width="49.42578125"/>
    <col customWidth="1" min="3" max="3" style="2" width="11"/>
    <col customWidth="1" min="4" max="4" style="2" width="13.5703125"/>
    <col customWidth="1" hidden="1" min="5" max="5" style="2" width="0"/>
    <col customWidth="1" min="6" max="6" style="2" width="41.57421875"/>
    <col min="7" max="11" style="1" width="9.140625"/>
    <col customWidth="1" hidden="1" min="12" max="20" style="3" width="74"/>
    <col customWidth="1" hidden="1" min="21" max="22" style="3" width="101"/>
    <col min="23" max="16384" style="1" width="9.140625"/>
  </cols>
  <sheetData>
    <row r="1" ht="11.25" customHeight="1">
      <c r="A1" s="2"/>
      <c r="B1" s="4" t="s">
        <v>0</v>
      </c>
      <c r="C1" s="4"/>
      <c r="D1" s="4"/>
      <c r="E1" s="2"/>
      <c r="F1" s="2"/>
    </row>
    <row r="2" s="0" customFormat="1" ht="15">
      <c r="A2" s="5"/>
      <c r="B2" s="6" t="s">
        <v>1</v>
      </c>
      <c r="C2" s="2"/>
      <c r="D2" s="2"/>
      <c r="E2" s="5"/>
      <c r="F2" s="7"/>
    </row>
    <row r="3" s="0" customFormat="1" ht="10.5" customHeight="1">
      <c r="A3" s="5"/>
      <c r="B3" s="8"/>
      <c r="C3" s="2"/>
      <c r="D3" s="2"/>
      <c r="E3" s="5"/>
      <c r="F3" s="7"/>
    </row>
    <row r="4" s="0" customFormat="1" ht="15">
      <c r="A4" s="5"/>
      <c r="B4" s="9"/>
      <c r="C4" s="9"/>
      <c r="D4" s="9"/>
      <c r="E4" s="5"/>
      <c r="F4" s="7"/>
      <c r="O4" s="10" t="s">
        <v>2</v>
      </c>
      <c r="P4" s="10" t="s">
        <v>2</v>
      </c>
      <c r="Q4" s="10" t="s">
        <v>2</v>
      </c>
    </row>
    <row r="5" s="0" customFormat="1" ht="15" hidden="1">
      <c r="A5" s="5"/>
      <c r="B5" s="5"/>
      <c r="C5" s="5"/>
      <c r="D5" s="5"/>
      <c r="E5" s="5"/>
      <c r="F5" s="7"/>
      <c r="R5" s="10" t="s">
        <v>3</v>
      </c>
      <c r="S5" s="10" t="s">
        <v>2</v>
      </c>
      <c r="T5" s="10" t="s">
        <v>2</v>
      </c>
    </row>
    <row r="6" s="0" customFormat="1" ht="38.25" customHeight="1">
      <c r="A6" s="2"/>
      <c r="B6" s="11" t="s">
        <v>4</v>
      </c>
      <c r="C6" s="11"/>
      <c r="D6" s="11"/>
      <c r="E6" s="5"/>
      <c r="F6" s="7"/>
    </row>
    <row r="7" s="0" customFormat="1" ht="27.75" customHeight="1">
      <c r="A7" s="12" t="s">
        <v>5</v>
      </c>
      <c r="B7" s="12" t="s">
        <v>6</v>
      </c>
      <c r="C7" s="12" t="s">
        <v>7</v>
      </c>
      <c r="D7" s="12" t="s">
        <v>8</v>
      </c>
      <c r="E7" s="5"/>
      <c r="F7" s="12" t="s">
        <v>9</v>
      </c>
    </row>
    <row r="8" s="0" customFormat="1" ht="15">
      <c r="A8" s="13">
        <v>1</v>
      </c>
      <c r="B8" s="13">
        <v>2</v>
      </c>
      <c r="C8" s="13">
        <v>3</v>
      </c>
      <c r="D8" s="13">
        <v>4</v>
      </c>
      <c r="E8" s="5"/>
      <c r="F8" s="13">
        <v>5</v>
      </c>
    </row>
    <row r="9" s="0" customFormat="1" ht="19.5" customHeight="1">
      <c r="A9" s="14" t="s">
        <v>3</v>
      </c>
      <c r="B9" s="14"/>
      <c r="C9" s="14"/>
      <c r="D9" s="14"/>
      <c r="E9" s="14"/>
      <c r="F9" s="15"/>
      <c r="U9" s="16" t="s">
        <v>10</v>
      </c>
    </row>
    <row r="10" s="0" customFormat="1" ht="15">
      <c r="A10" s="17">
        <f t="shared" ref="A10:A73" si="0">IF(E10&lt;&gt;"",COUNTA(E$2:E10),"")</f>
        <v>1</v>
      </c>
      <c r="B10" s="18" t="s">
        <v>11</v>
      </c>
      <c r="C10" s="17" t="s">
        <v>12</v>
      </c>
      <c r="D10" s="19">
        <v>0.016</v>
      </c>
      <c r="E10" s="2" t="s">
        <v>13</v>
      </c>
      <c r="F10" s="20" t="s">
        <v>14</v>
      </c>
      <c r="U10" s="16"/>
      <c r="V10" s="16"/>
    </row>
    <row r="11" s="0" customFormat="1" ht="15">
      <c r="A11" s="17">
        <f t="shared" si="0"/>
        <v>2</v>
      </c>
      <c r="B11" s="21" t="s">
        <v>15</v>
      </c>
      <c r="C11" s="12" t="s">
        <v>16</v>
      </c>
      <c r="D11" s="22">
        <v>0.0017600000000000001</v>
      </c>
      <c r="E11" s="2" t="s">
        <v>13</v>
      </c>
      <c r="F11" s="23" t="s">
        <v>17</v>
      </c>
      <c r="U11" s="16"/>
      <c r="V11" s="16"/>
    </row>
    <row r="12" s="0" customFormat="1" ht="15">
      <c r="A12" s="17">
        <f t="shared" si="0"/>
        <v>3</v>
      </c>
      <c r="B12" s="21" t="s">
        <v>18</v>
      </c>
      <c r="C12" s="12" t="s">
        <v>16</v>
      </c>
      <c r="D12" s="24">
        <v>0.0082524</v>
      </c>
      <c r="E12" s="2" t="s">
        <v>13</v>
      </c>
      <c r="F12" s="25" t="s">
        <v>19</v>
      </c>
      <c r="U12" s="16"/>
      <c r="V12" s="16"/>
    </row>
    <row r="13" s="0" customFormat="1" ht="15">
      <c r="A13" s="17">
        <f t="shared" si="0"/>
        <v>4</v>
      </c>
      <c r="B13" s="21" t="s">
        <v>20</v>
      </c>
      <c r="C13" s="12" t="s">
        <v>16</v>
      </c>
      <c r="D13" s="26">
        <v>0.002996</v>
      </c>
      <c r="E13" s="2" t="s">
        <v>13</v>
      </c>
      <c r="F13" s="25" t="s">
        <v>21</v>
      </c>
      <c r="U13" s="16"/>
      <c r="V13" s="16"/>
    </row>
    <row r="14" s="0" customFormat="1" ht="15">
      <c r="A14" s="17">
        <f t="shared" si="0"/>
        <v>5</v>
      </c>
      <c r="B14" s="21" t="s">
        <v>22</v>
      </c>
      <c r="C14" s="12" t="s">
        <v>23</v>
      </c>
      <c r="D14" s="22">
        <v>0.77710999999999997</v>
      </c>
      <c r="E14" s="2" t="s">
        <v>13</v>
      </c>
      <c r="F14" s="25" t="s">
        <v>24</v>
      </c>
      <c r="U14" s="16"/>
      <c r="V14" s="16"/>
    </row>
    <row r="15" s="0" customFormat="1" ht="21">
      <c r="A15" s="27">
        <f t="shared" si="0"/>
        <v>6</v>
      </c>
      <c r="B15" s="28" t="s">
        <v>25</v>
      </c>
      <c r="C15" s="29" t="s">
        <v>23</v>
      </c>
      <c r="D15" s="30">
        <f>13.822586+9.200656+4.62193</f>
        <v>27.645171999999999</v>
      </c>
      <c r="E15" s="2" t="s">
        <v>13</v>
      </c>
      <c r="F15" s="25" t="s">
        <v>24</v>
      </c>
      <c r="U15" s="16"/>
      <c r="V15" s="16"/>
    </row>
    <row r="16" s="0" customFormat="1" ht="15">
      <c r="A16" s="27">
        <f t="shared" si="0"/>
        <v>7</v>
      </c>
      <c r="B16" s="28" t="s">
        <v>26</v>
      </c>
      <c r="C16" s="29" t="s">
        <v>27</v>
      </c>
      <c r="D16" s="31">
        <f>51.3204424+43.2433384+8.077104</f>
        <v>102.64088479999999</v>
      </c>
      <c r="E16" s="2" t="s">
        <v>13</v>
      </c>
      <c r="F16" s="25" t="s">
        <v>28</v>
      </c>
      <c r="U16" s="16"/>
      <c r="V16" s="16"/>
    </row>
    <row r="17" s="0" customFormat="1" ht="21">
      <c r="A17" s="27">
        <f t="shared" si="0"/>
        <v>8</v>
      </c>
      <c r="B17" s="28" t="s">
        <v>29</v>
      </c>
      <c r="C17" s="29" t="s">
        <v>30</v>
      </c>
      <c r="D17" s="32">
        <v>2.2945000000000002</v>
      </c>
      <c r="E17" s="2" t="s">
        <v>13</v>
      </c>
      <c r="F17" s="25" t="s">
        <v>31</v>
      </c>
      <c r="U17" s="16"/>
      <c r="V17" s="16"/>
    </row>
    <row r="18" s="0" customFormat="1" ht="22.5">
      <c r="A18" s="27">
        <f t="shared" si="0"/>
        <v>9</v>
      </c>
      <c r="B18" s="28" t="s">
        <v>32</v>
      </c>
      <c r="C18" s="29" t="s">
        <v>23</v>
      </c>
      <c r="D18" s="30">
        <f>52.372226+18.21339+34.158836-32.82624</f>
        <v>71.918211999999997</v>
      </c>
      <c r="E18" s="2" t="s">
        <v>13</v>
      </c>
      <c r="F18" s="25"/>
      <c r="U18" s="16"/>
      <c r="V18" s="16"/>
    </row>
    <row r="19" s="0" customFormat="1" ht="15">
      <c r="A19" s="27">
        <f t="shared" si="0"/>
        <v>10</v>
      </c>
      <c r="B19" s="28" t="s">
        <v>33</v>
      </c>
      <c r="C19" s="29" t="s">
        <v>34</v>
      </c>
      <c r="D19" s="31">
        <v>19.6878916</v>
      </c>
      <c r="E19" s="2" t="s">
        <v>13</v>
      </c>
      <c r="F19" s="25"/>
      <c r="U19" s="16"/>
      <c r="V19" s="16"/>
    </row>
    <row r="20" s="0" customFormat="1" ht="21">
      <c r="A20" s="27">
        <f t="shared" si="0"/>
        <v>11</v>
      </c>
      <c r="B20" s="28" t="s">
        <v>35</v>
      </c>
      <c r="C20" s="29" t="s">
        <v>36</v>
      </c>
      <c r="D20" s="33">
        <v>3196.99487</v>
      </c>
      <c r="E20" s="2" t="s">
        <v>13</v>
      </c>
      <c r="F20" s="34" t="s">
        <v>37</v>
      </c>
      <c r="U20" s="16"/>
      <c r="V20" s="16"/>
    </row>
    <row r="21" s="0" customFormat="1" ht="15">
      <c r="A21" s="27">
        <f t="shared" si="0"/>
        <v>12</v>
      </c>
      <c r="B21" s="28" t="s">
        <v>38</v>
      </c>
      <c r="C21" s="29" t="s">
        <v>39</v>
      </c>
      <c r="D21" s="32">
        <v>5.0335999999999999</v>
      </c>
      <c r="E21" s="2" t="s">
        <v>13</v>
      </c>
      <c r="F21" s="35" t="s">
        <v>40</v>
      </c>
      <c r="U21" s="16"/>
      <c r="V21" s="16"/>
    </row>
    <row r="22" s="0" customFormat="1" ht="15">
      <c r="A22" s="27">
        <f t="shared" si="0"/>
        <v>13</v>
      </c>
      <c r="B22" s="28" t="s">
        <v>41</v>
      </c>
      <c r="C22" s="29" t="s">
        <v>27</v>
      </c>
      <c r="D22" s="32">
        <v>0.029399999999999999</v>
      </c>
      <c r="E22" s="2" t="s">
        <v>13</v>
      </c>
      <c r="F22" s="36" t="s">
        <v>42</v>
      </c>
      <c r="U22" s="16"/>
      <c r="V22" s="16"/>
    </row>
    <row r="23" s="0" customFormat="1" ht="21">
      <c r="A23" s="27">
        <f t="shared" si="0"/>
        <v>14</v>
      </c>
      <c r="B23" s="28" t="s">
        <v>43</v>
      </c>
      <c r="C23" s="29" t="s">
        <v>27</v>
      </c>
      <c r="D23" s="37">
        <v>2.29</v>
      </c>
      <c r="E23" s="2" t="s">
        <v>13</v>
      </c>
      <c r="F23" s="20" t="s">
        <v>44</v>
      </c>
      <c r="U23" s="16"/>
      <c r="V23" s="16"/>
    </row>
    <row r="24" s="0" customFormat="1" ht="21">
      <c r="A24" s="17">
        <f t="shared" si="0"/>
        <v>15</v>
      </c>
      <c r="B24" s="21" t="s">
        <v>45</v>
      </c>
      <c r="C24" s="12" t="s">
        <v>16</v>
      </c>
      <c r="D24" s="38">
        <v>0.00040000000000000002</v>
      </c>
      <c r="E24" s="2" t="s">
        <v>13</v>
      </c>
      <c r="F24" s="20" t="s">
        <v>44</v>
      </c>
      <c r="U24" s="16"/>
      <c r="V24" s="16"/>
    </row>
    <row r="25" s="0" customFormat="1" ht="21">
      <c r="A25" s="17">
        <f t="shared" si="0"/>
        <v>16</v>
      </c>
      <c r="B25" s="21" t="s">
        <v>46</v>
      </c>
      <c r="C25" s="12" t="s">
        <v>27</v>
      </c>
      <c r="D25" s="22">
        <v>44.779589999999999</v>
      </c>
      <c r="E25" s="2" t="s">
        <v>13</v>
      </c>
      <c r="F25" s="39" t="s">
        <v>44</v>
      </c>
      <c r="U25" s="16"/>
      <c r="V25" s="16"/>
    </row>
    <row r="26" s="0" customFormat="1" ht="31.5">
      <c r="A26" s="17">
        <f t="shared" si="0"/>
        <v>17</v>
      </c>
      <c r="B26" s="21" t="s">
        <v>47</v>
      </c>
      <c r="C26" s="12" t="s">
        <v>16</v>
      </c>
      <c r="D26" s="38">
        <v>0.0088000000000000005</v>
      </c>
      <c r="E26" s="2" t="s">
        <v>13</v>
      </c>
      <c r="F26" s="40" t="s">
        <v>48</v>
      </c>
      <c r="U26" s="16"/>
      <c r="V26" s="16"/>
    </row>
    <row r="27" s="0" customFormat="1" ht="31.5">
      <c r="A27" s="17">
        <f t="shared" si="0"/>
        <v>18</v>
      </c>
      <c r="B27" s="21" t="s">
        <v>49</v>
      </c>
      <c r="C27" s="12" t="s">
        <v>16</v>
      </c>
      <c r="D27" s="41">
        <v>0.012</v>
      </c>
      <c r="E27" s="2" t="s">
        <v>13</v>
      </c>
      <c r="F27" s="40" t="s">
        <v>48</v>
      </c>
      <c r="U27" s="16"/>
      <c r="V27" s="16"/>
    </row>
    <row r="28" s="0" customFormat="1" ht="15">
      <c r="A28" s="17">
        <f t="shared" si="0"/>
        <v>19</v>
      </c>
      <c r="B28" s="21" t="s">
        <v>50</v>
      </c>
      <c r="C28" s="12" t="s">
        <v>27</v>
      </c>
      <c r="D28" s="41">
        <v>3.0750000000000002</v>
      </c>
      <c r="E28" s="2" t="s">
        <v>13</v>
      </c>
      <c r="F28" s="40" t="s">
        <v>48</v>
      </c>
      <c r="U28" s="16"/>
      <c r="V28" s="16"/>
    </row>
    <row r="29" s="0" customFormat="1" ht="15">
      <c r="A29" s="17">
        <f t="shared" si="0"/>
        <v>20</v>
      </c>
      <c r="B29" s="21" t="s">
        <v>51</v>
      </c>
      <c r="C29" s="12" t="s">
        <v>16</v>
      </c>
      <c r="D29" s="24">
        <v>0.0216984</v>
      </c>
      <c r="E29" s="2" t="s">
        <v>13</v>
      </c>
      <c r="F29" s="25" t="s">
        <v>52</v>
      </c>
      <c r="U29" s="16"/>
      <c r="V29" s="16"/>
    </row>
    <row r="30" s="0" customFormat="1" ht="31.5">
      <c r="A30" s="17">
        <f t="shared" si="0"/>
        <v>21</v>
      </c>
      <c r="B30" s="21" t="s">
        <v>53</v>
      </c>
      <c r="C30" s="12" t="s">
        <v>16</v>
      </c>
      <c r="D30" s="24">
        <v>0.00043239999999999999</v>
      </c>
      <c r="E30" s="2" t="s">
        <v>13</v>
      </c>
      <c r="F30" s="42" t="s">
        <v>54</v>
      </c>
      <c r="U30" s="16"/>
      <c r="V30" s="16"/>
    </row>
    <row r="31" s="0" customFormat="1" ht="21">
      <c r="A31" s="17">
        <f t="shared" si="0"/>
        <v>22</v>
      </c>
      <c r="B31" s="21" t="s">
        <v>55</v>
      </c>
      <c r="C31" s="12" t="s">
        <v>16</v>
      </c>
      <c r="D31" s="26">
        <v>0.0066689999999999996</v>
      </c>
      <c r="E31" s="2" t="s">
        <v>13</v>
      </c>
      <c r="F31" s="43" t="s">
        <v>56</v>
      </c>
      <c r="U31" s="16"/>
      <c r="V31" s="16"/>
    </row>
    <row r="32" s="0" customFormat="1" ht="15">
      <c r="A32" s="17">
        <f t="shared" si="0"/>
        <v>23</v>
      </c>
      <c r="B32" s="21" t="s">
        <v>57</v>
      </c>
      <c r="C32" s="12" t="s">
        <v>30</v>
      </c>
      <c r="D32" s="22">
        <v>0.38229000000000002</v>
      </c>
      <c r="E32" s="2" t="s">
        <v>13</v>
      </c>
      <c r="F32" s="20" t="s">
        <v>58</v>
      </c>
      <c r="U32" s="16"/>
      <c r="V32" s="16"/>
    </row>
    <row r="33" s="0" customFormat="1" ht="15">
      <c r="A33" s="17">
        <f t="shared" si="0"/>
        <v>24</v>
      </c>
      <c r="B33" s="21" t="s">
        <v>59</v>
      </c>
      <c r="C33" s="12" t="s">
        <v>27</v>
      </c>
      <c r="D33" s="44">
        <v>0.41999999999999998</v>
      </c>
      <c r="E33" s="2" t="s">
        <v>13</v>
      </c>
      <c r="F33" s="23" t="s">
        <v>14</v>
      </c>
      <c r="U33" s="16"/>
      <c r="V33" s="16"/>
    </row>
    <row r="34" s="0" customFormat="1" ht="15">
      <c r="A34" s="17">
        <f t="shared" si="0"/>
        <v>25</v>
      </c>
      <c r="B34" s="21" t="s">
        <v>60</v>
      </c>
      <c r="C34" s="12" t="s">
        <v>27</v>
      </c>
      <c r="D34" s="38">
        <v>8.4175000000000004</v>
      </c>
      <c r="E34" s="2" t="s">
        <v>13</v>
      </c>
      <c r="F34" s="45" t="s">
        <v>61</v>
      </c>
      <c r="U34" s="16"/>
      <c r="V34" s="16"/>
    </row>
    <row r="35" s="0" customFormat="1" ht="22.5">
      <c r="A35" s="17">
        <f t="shared" si="0"/>
        <v>26</v>
      </c>
      <c r="B35" s="21" t="s">
        <v>62</v>
      </c>
      <c r="C35" s="12" t="s">
        <v>16</v>
      </c>
      <c r="D35" s="24">
        <v>2.3499999999999999e-05</v>
      </c>
      <c r="E35" s="2" t="s">
        <v>13</v>
      </c>
      <c r="F35" s="46" t="s">
        <v>63</v>
      </c>
      <c r="U35" s="16"/>
      <c r="V35" s="16"/>
    </row>
    <row r="36" s="0" customFormat="1" ht="21">
      <c r="A36" s="17">
        <f t="shared" si="0"/>
        <v>27</v>
      </c>
      <c r="B36" s="21" t="s">
        <v>64</v>
      </c>
      <c r="C36" s="12" t="s">
        <v>23</v>
      </c>
      <c r="D36" s="22">
        <v>0.024879999999999999</v>
      </c>
      <c r="E36" s="2" t="s">
        <v>13</v>
      </c>
      <c r="F36" s="36" t="s">
        <v>65</v>
      </c>
      <c r="U36" s="16"/>
      <c r="V36" s="16"/>
    </row>
    <row r="37" s="0" customFormat="1" ht="15">
      <c r="A37" s="17">
        <f t="shared" si="0"/>
        <v>28</v>
      </c>
      <c r="B37" s="21" t="s">
        <v>66</v>
      </c>
      <c r="C37" s="12" t="s">
        <v>16</v>
      </c>
      <c r="D37" s="26">
        <v>0.0015479999999999999</v>
      </c>
      <c r="E37" s="2" t="s">
        <v>13</v>
      </c>
      <c r="F37" s="20" t="s">
        <v>67</v>
      </c>
      <c r="U37" s="16"/>
      <c r="V37" s="16"/>
    </row>
    <row r="38" s="0" customFormat="1" ht="15">
      <c r="A38" s="17">
        <f t="shared" si="0"/>
        <v>29</v>
      </c>
      <c r="B38" s="21" t="s">
        <v>68</v>
      </c>
      <c r="C38" s="12" t="s">
        <v>16</v>
      </c>
      <c r="D38" s="24">
        <v>0.0019689</v>
      </c>
      <c r="E38" s="2" t="s">
        <v>13</v>
      </c>
      <c r="F38" s="20" t="s">
        <v>69</v>
      </c>
      <c r="U38" s="16"/>
      <c r="V38" s="16"/>
    </row>
    <row r="39" s="0" customFormat="1" ht="22.5">
      <c r="A39" s="17">
        <f t="shared" si="0"/>
        <v>30</v>
      </c>
      <c r="B39" s="21" t="s">
        <v>70</v>
      </c>
      <c r="C39" s="12" t="s">
        <v>16</v>
      </c>
      <c r="D39" s="26">
        <v>0.002457</v>
      </c>
      <c r="E39" s="2" t="s">
        <v>13</v>
      </c>
      <c r="F39" s="47" t="s">
        <v>71</v>
      </c>
      <c r="U39" s="16"/>
      <c r="V39" s="16"/>
    </row>
    <row r="40" s="0" customFormat="1" ht="21">
      <c r="A40" s="17">
        <f t="shared" si="0"/>
        <v>31</v>
      </c>
      <c r="B40" s="21" t="s">
        <v>72</v>
      </c>
      <c r="C40" s="12" t="s">
        <v>23</v>
      </c>
      <c r="D40" s="38">
        <v>0.0064000000000000003</v>
      </c>
      <c r="E40" s="2" t="s">
        <v>13</v>
      </c>
      <c r="F40" s="48" t="s">
        <v>73</v>
      </c>
      <c r="U40" s="16"/>
      <c r="V40" s="16"/>
    </row>
    <row r="41" s="0" customFormat="1" ht="15">
      <c r="A41" s="17">
        <f t="shared" si="0"/>
        <v>32</v>
      </c>
      <c r="B41" s="21" t="s">
        <v>74</v>
      </c>
      <c r="C41" s="12" t="s">
        <v>23</v>
      </c>
      <c r="D41" s="22">
        <v>0.042119999999999998</v>
      </c>
      <c r="E41" s="2" t="s">
        <v>13</v>
      </c>
      <c r="F41" s="49" t="s">
        <v>75</v>
      </c>
      <c r="U41" s="16"/>
      <c r="V41" s="16"/>
    </row>
    <row r="42" s="0" customFormat="1" ht="22.5">
      <c r="A42" s="17">
        <f t="shared" si="0"/>
        <v>33</v>
      </c>
      <c r="B42" s="21" t="s">
        <v>76</v>
      </c>
      <c r="C42" s="12" t="s">
        <v>23</v>
      </c>
      <c r="D42" s="22">
        <f>0.32262+0.28782+0.0348-0.0348</f>
        <v>0.61044000000000009</v>
      </c>
      <c r="E42" s="2" t="s">
        <v>13</v>
      </c>
      <c r="F42" s="20" t="s">
        <v>77</v>
      </c>
      <c r="U42" s="16"/>
      <c r="V42" s="16"/>
    </row>
    <row r="43" s="0" customFormat="1" ht="33.75">
      <c r="A43" s="17">
        <f t="shared" si="0"/>
        <v>34</v>
      </c>
      <c r="B43" s="21" t="s">
        <v>78</v>
      </c>
      <c r="C43" s="12" t="s">
        <v>23</v>
      </c>
      <c r="D43" s="22">
        <f>1.56088+0.036+1.52488+0.144+0.87-0.726</f>
        <v>3.4097600000000003</v>
      </c>
      <c r="E43" s="2" t="s">
        <v>13</v>
      </c>
      <c r="F43" s="50" t="s">
        <v>77</v>
      </c>
      <c r="U43" s="16"/>
      <c r="V43" s="16"/>
    </row>
    <row r="44" s="0" customFormat="1" ht="21">
      <c r="A44" s="17">
        <f t="shared" si="0"/>
        <v>35</v>
      </c>
      <c r="B44" s="21" t="s">
        <v>79</v>
      </c>
      <c r="C44" s="12" t="s">
        <v>16</v>
      </c>
      <c r="D44" s="24">
        <f>0.0631726-0.0161726</f>
        <v>0.047</v>
      </c>
      <c r="E44" s="2" t="s">
        <v>13</v>
      </c>
      <c r="F44" s="51" t="s">
        <v>80</v>
      </c>
      <c r="U44" s="16"/>
      <c r="V44" s="16"/>
    </row>
    <row r="45" s="0" customFormat="1" ht="21">
      <c r="A45" s="17">
        <f t="shared" si="0"/>
        <v>36</v>
      </c>
      <c r="B45" s="21" t="s">
        <v>81</v>
      </c>
      <c r="C45" s="12" t="s">
        <v>16</v>
      </c>
      <c r="D45" s="38">
        <v>0.0001</v>
      </c>
      <c r="E45" s="2" t="s">
        <v>13</v>
      </c>
      <c r="F45" s="52" t="s">
        <v>82</v>
      </c>
      <c r="U45" s="16"/>
      <c r="V45" s="16"/>
    </row>
    <row r="46" s="0" customFormat="1" ht="15">
      <c r="A46" s="17">
        <f t="shared" si="0"/>
        <v>37</v>
      </c>
      <c r="B46" s="21" t="s">
        <v>83</v>
      </c>
      <c r="C46" s="12" t="s">
        <v>16</v>
      </c>
      <c r="D46" s="26">
        <v>0.000112</v>
      </c>
      <c r="E46" s="2" t="s">
        <v>13</v>
      </c>
      <c r="F46" s="49" t="s">
        <v>84</v>
      </c>
      <c r="U46" s="16"/>
      <c r="V46" s="16"/>
    </row>
    <row r="47" s="0" customFormat="1" ht="31.5">
      <c r="A47" s="17">
        <f t="shared" si="0"/>
        <v>38</v>
      </c>
      <c r="B47" s="21" t="s">
        <v>85</v>
      </c>
      <c r="C47" s="12" t="s">
        <v>86</v>
      </c>
      <c r="D47" s="24">
        <v>0.0043945</v>
      </c>
      <c r="E47" s="2" t="s">
        <v>13</v>
      </c>
      <c r="F47" s="20" t="s">
        <v>87</v>
      </c>
      <c r="U47" s="16"/>
      <c r="V47" s="16"/>
    </row>
    <row r="48" s="0" customFormat="1" ht="21">
      <c r="A48" s="17">
        <f t="shared" si="0"/>
        <v>39</v>
      </c>
      <c r="B48" s="21" t="s">
        <v>88</v>
      </c>
      <c r="C48" s="12" t="s">
        <v>16</v>
      </c>
      <c r="D48" s="26">
        <v>0.11458599999999999</v>
      </c>
      <c r="E48" s="2" t="s">
        <v>13</v>
      </c>
      <c r="F48" s="20" t="s">
        <v>89</v>
      </c>
      <c r="U48" s="16"/>
      <c r="V48" s="16"/>
    </row>
    <row r="49" s="0" customFormat="1" ht="21">
      <c r="A49" s="17">
        <f t="shared" si="0"/>
        <v>40</v>
      </c>
      <c r="B49" s="21" t="s">
        <v>90</v>
      </c>
      <c r="C49" s="12" t="s">
        <v>16</v>
      </c>
      <c r="D49" s="22">
        <v>0.01081</v>
      </c>
      <c r="E49" s="2" t="s">
        <v>13</v>
      </c>
      <c r="F49" s="20" t="s">
        <v>91</v>
      </c>
      <c r="U49" s="16"/>
      <c r="V49" s="16"/>
    </row>
    <row r="50" s="0" customFormat="1" ht="21">
      <c r="A50" s="17">
        <f t="shared" si="0"/>
        <v>41</v>
      </c>
      <c r="B50" s="21" t="s">
        <v>92</v>
      </c>
      <c r="C50" s="12" t="s">
        <v>16</v>
      </c>
      <c r="D50" s="24">
        <v>0.0132963</v>
      </c>
      <c r="E50" s="2" t="s">
        <v>13</v>
      </c>
      <c r="F50" s="20" t="s">
        <v>91</v>
      </c>
      <c r="U50" s="16"/>
      <c r="V50" s="16"/>
    </row>
    <row r="51" s="0" customFormat="1" ht="15">
      <c r="A51" s="17">
        <f t="shared" si="0"/>
        <v>42</v>
      </c>
      <c r="B51" s="21" t="s">
        <v>93</v>
      </c>
      <c r="C51" s="12" t="s">
        <v>16</v>
      </c>
      <c r="D51" s="24">
        <v>0.00024709999999999999</v>
      </c>
      <c r="E51" s="2" t="s">
        <v>13</v>
      </c>
      <c r="F51" s="53" t="s">
        <v>94</v>
      </c>
      <c r="U51" s="16"/>
      <c r="V51" s="16"/>
    </row>
    <row r="52" s="0" customFormat="1" ht="21">
      <c r="A52" s="17">
        <f t="shared" si="0"/>
        <v>43</v>
      </c>
      <c r="B52" s="21" t="s">
        <v>95</v>
      </c>
      <c r="C52" s="12" t="s">
        <v>16</v>
      </c>
      <c r="D52" s="24">
        <v>0.00045590000000000002</v>
      </c>
      <c r="E52" s="2" t="s">
        <v>13</v>
      </c>
      <c r="F52" s="20" t="s">
        <v>96</v>
      </c>
      <c r="U52" s="16"/>
      <c r="V52" s="16"/>
    </row>
    <row r="53" s="0" customFormat="1" ht="21">
      <c r="A53" s="17">
        <f t="shared" si="0"/>
        <v>44</v>
      </c>
      <c r="B53" s="21" t="s">
        <v>97</v>
      </c>
      <c r="C53" s="12" t="s">
        <v>23</v>
      </c>
      <c r="D53" s="22">
        <v>0.0041399999999999996</v>
      </c>
      <c r="E53" s="2" t="s">
        <v>13</v>
      </c>
      <c r="F53" s="20" t="s">
        <v>98</v>
      </c>
      <c r="U53" s="16"/>
      <c r="V53" s="16"/>
    </row>
    <row r="54" s="0" customFormat="1" ht="31.5">
      <c r="A54" s="17">
        <f t="shared" si="0"/>
        <v>45</v>
      </c>
      <c r="B54" s="21" t="s">
        <v>99</v>
      </c>
      <c r="C54" s="12" t="s">
        <v>23</v>
      </c>
      <c r="D54" s="24">
        <v>0.0002421</v>
      </c>
      <c r="E54" s="2" t="s">
        <v>13</v>
      </c>
      <c r="F54" s="20" t="s">
        <v>98</v>
      </c>
      <c r="U54" s="16"/>
      <c r="V54" s="16"/>
    </row>
    <row r="55" s="0" customFormat="1" ht="31.5">
      <c r="A55" s="17">
        <f t="shared" si="0"/>
        <v>46</v>
      </c>
      <c r="B55" s="21" t="s">
        <v>100</v>
      </c>
      <c r="C55" s="12" t="s">
        <v>23</v>
      </c>
      <c r="D55" s="22">
        <v>0.0038400000000000001</v>
      </c>
      <c r="E55" s="2" t="s">
        <v>13</v>
      </c>
      <c r="F55" s="20" t="s">
        <v>98</v>
      </c>
      <c r="U55" s="16"/>
      <c r="V55" s="16"/>
    </row>
    <row r="56" s="0" customFormat="1" ht="31.5">
      <c r="A56" s="17">
        <f t="shared" si="0"/>
        <v>47</v>
      </c>
      <c r="B56" s="21" t="s">
        <v>101</v>
      </c>
      <c r="C56" s="12" t="s">
        <v>23</v>
      </c>
      <c r="D56" s="22">
        <v>0.0016800000000000001</v>
      </c>
      <c r="E56" s="2" t="s">
        <v>13</v>
      </c>
      <c r="F56" s="20" t="s">
        <v>98</v>
      </c>
      <c r="U56" s="16"/>
      <c r="V56" s="16"/>
    </row>
    <row r="57" s="0" customFormat="1" ht="21">
      <c r="A57" s="17">
        <f t="shared" si="0"/>
        <v>48</v>
      </c>
      <c r="B57" s="21" t="s">
        <v>102</v>
      </c>
      <c r="C57" s="12" t="s">
        <v>23</v>
      </c>
      <c r="D57" s="41">
        <v>0.10199999999999999</v>
      </c>
      <c r="E57" s="2" t="s">
        <v>13</v>
      </c>
      <c r="F57" s="20" t="s">
        <v>98</v>
      </c>
      <c r="U57" s="16"/>
      <c r="V57" s="16"/>
    </row>
    <row r="58" s="0" customFormat="1" ht="21">
      <c r="A58" s="17">
        <f t="shared" si="0"/>
        <v>49</v>
      </c>
      <c r="B58" s="21" t="s">
        <v>103</v>
      </c>
      <c r="C58" s="12" t="s">
        <v>23</v>
      </c>
      <c r="D58" s="38">
        <v>0.0011999999999999999</v>
      </c>
      <c r="E58" s="2" t="s">
        <v>13</v>
      </c>
      <c r="F58" s="20" t="s">
        <v>98</v>
      </c>
      <c r="U58" s="16"/>
      <c r="V58" s="16"/>
    </row>
    <row r="59" s="0" customFormat="1" ht="21">
      <c r="A59" s="17">
        <f t="shared" si="0"/>
        <v>50</v>
      </c>
      <c r="B59" s="21" t="s">
        <v>104</v>
      </c>
      <c r="C59" s="12" t="s">
        <v>23</v>
      </c>
      <c r="D59" s="26">
        <v>0.097811999999999996</v>
      </c>
      <c r="E59" s="2" t="s">
        <v>13</v>
      </c>
      <c r="F59" s="20" t="s">
        <v>98</v>
      </c>
      <c r="U59" s="16"/>
      <c r="V59" s="16"/>
    </row>
    <row r="60" s="0" customFormat="1" ht="21">
      <c r="A60" s="17">
        <f t="shared" si="0"/>
        <v>51</v>
      </c>
      <c r="B60" s="21" t="s">
        <v>105</v>
      </c>
      <c r="C60" s="12" t="s">
        <v>23</v>
      </c>
      <c r="D60" s="22">
        <v>0.045420000000000002</v>
      </c>
      <c r="E60" s="2" t="s">
        <v>13</v>
      </c>
      <c r="F60" s="20" t="s">
        <v>98</v>
      </c>
      <c r="U60" s="16"/>
      <c r="V60" s="16"/>
    </row>
    <row r="61" s="0" customFormat="1" ht="15">
      <c r="A61" s="17">
        <f t="shared" si="0"/>
        <v>52</v>
      </c>
      <c r="B61" s="21" t="s">
        <v>106</v>
      </c>
      <c r="C61" s="12" t="s">
        <v>16</v>
      </c>
      <c r="D61" s="24">
        <v>7.2899999999999997e-05</v>
      </c>
      <c r="E61" s="2" t="s">
        <v>13</v>
      </c>
      <c r="F61" s="50" t="s">
        <v>107</v>
      </c>
      <c r="U61" s="16"/>
      <c r="V61" s="16"/>
    </row>
    <row r="62" s="0" customFormat="1" ht="15">
      <c r="A62" s="17">
        <f t="shared" si="0"/>
        <v>53</v>
      </c>
      <c r="B62" s="21" t="s">
        <v>108</v>
      </c>
      <c r="C62" s="12" t="s">
        <v>16</v>
      </c>
      <c r="D62" s="26">
        <v>0.00014100000000000001</v>
      </c>
      <c r="E62" s="2" t="s">
        <v>13</v>
      </c>
      <c r="F62" s="54" t="s">
        <v>109</v>
      </c>
      <c r="U62" s="16"/>
      <c r="V62" s="16"/>
    </row>
    <row r="63" s="0" customFormat="1" ht="15">
      <c r="A63" s="17">
        <f t="shared" si="0"/>
        <v>54</v>
      </c>
      <c r="B63" s="21" t="s">
        <v>110</v>
      </c>
      <c r="C63" s="12" t="s">
        <v>27</v>
      </c>
      <c r="D63" s="41">
        <v>59.152000000000001</v>
      </c>
      <c r="E63" s="2" t="s">
        <v>13</v>
      </c>
      <c r="F63" s="55" t="s">
        <v>111</v>
      </c>
      <c r="U63" s="16"/>
      <c r="V63" s="16"/>
    </row>
    <row r="64" s="0" customFormat="1" ht="42">
      <c r="A64" s="17">
        <f t="shared" si="0"/>
        <v>55</v>
      </c>
      <c r="B64" s="21" t="s">
        <v>112</v>
      </c>
      <c r="C64" s="12" t="s">
        <v>27</v>
      </c>
      <c r="D64" s="56">
        <v>6.2000000000000002</v>
      </c>
      <c r="E64" s="2" t="s">
        <v>13</v>
      </c>
      <c r="F64" s="57" t="s">
        <v>113</v>
      </c>
      <c r="U64" s="16"/>
      <c r="V64" s="16"/>
    </row>
    <row r="65" s="0" customFormat="1" ht="22.5">
      <c r="A65" s="17">
        <f t="shared" si="0"/>
        <v>56</v>
      </c>
      <c r="B65" s="21" t="s">
        <v>114</v>
      </c>
      <c r="C65" s="12" t="s">
        <v>30</v>
      </c>
      <c r="D65" s="58">
        <v>2</v>
      </c>
      <c r="E65" s="2" t="s">
        <v>13</v>
      </c>
      <c r="F65" s="51" t="s">
        <v>115</v>
      </c>
      <c r="U65" s="16"/>
      <c r="V65" s="16"/>
    </row>
    <row r="66" s="0" customFormat="1" ht="22.5">
      <c r="A66" s="17">
        <f t="shared" si="0"/>
        <v>57</v>
      </c>
      <c r="B66" s="21" t="s">
        <v>116</v>
      </c>
      <c r="C66" s="12" t="s">
        <v>30</v>
      </c>
      <c r="D66" s="58">
        <v>6</v>
      </c>
      <c r="E66" s="2" t="s">
        <v>13</v>
      </c>
      <c r="F66" s="51" t="s">
        <v>115</v>
      </c>
      <c r="U66" s="16"/>
      <c r="V66" s="16"/>
    </row>
    <row r="67" s="0" customFormat="1" ht="22.5">
      <c r="A67" s="17">
        <f t="shared" si="0"/>
        <v>58</v>
      </c>
      <c r="B67" s="21" t="s">
        <v>117</v>
      </c>
      <c r="C67" s="12" t="s">
        <v>30</v>
      </c>
      <c r="D67" s="58">
        <v>2</v>
      </c>
      <c r="E67" s="2" t="s">
        <v>13</v>
      </c>
      <c r="F67" s="25" t="s">
        <v>118</v>
      </c>
      <c r="U67" s="16"/>
      <c r="V67" s="16"/>
    </row>
    <row r="68" s="0" customFormat="1" ht="22.5">
      <c r="A68" s="17">
        <f t="shared" si="0"/>
        <v>59</v>
      </c>
      <c r="B68" s="21" t="s">
        <v>119</v>
      </c>
      <c r="C68" s="12" t="s">
        <v>30</v>
      </c>
      <c r="D68" s="58">
        <v>10</v>
      </c>
      <c r="E68" s="2" t="s">
        <v>13</v>
      </c>
      <c r="F68" s="51" t="s">
        <v>115</v>
      </c>
      <c r="U68" s="16"/>
      <c r="V68" s="16"/>
    </row>
    <row r="69" s="0" customFormat="1" ht="22.5">
      <c r="A69" s="17">
        <f t="shared" si="0"/>
        <v>60</v>
      </c>
      <c r="B69" s="21" t="s">
        <v>120</v>
      </c>
      <c r="C69" s="12" t="s">
        <v>30</v>
      </c>
      <c r="D69" s="58">
        <v>35</v>
      </c>
      <c r="E69" s="2" t="s">
        <v>13</v>
      </c>
      <c r="F69" s="25" t="s">
        <v>121</v>
      </c>
      <c r="U69" s="16"/>
      <c r="V69" s="16"/>
    </row>
    <row r="70" s="0" customFormat="1" ht="22.5">
      <c r="A70" s="17">
        <f t="shared" si="0"/>
        <v>61</v>
      </c>
      <c r="B70" s="21" t="s">
        <v>122</v>
      </c>
      <c r="C70" s="12" t="s">
        <v>30</v>
      </c>
      <c r="D70" s="58">
        <v>35</v>
      </c>
      <c r="E70" s="2" t="s">
        <v>13</v>
      </c>
      <c r="F70" s="25" t="s">
        <v>118</v>
      </c>
      <c r="U70" s="16"/>
      <c r="V70" s="16"/>
    </row>
    <row r="71" s="0" customFormat="1" ht="22.5">
      <c r="A71" s="17">
        <f t="shared" si="0"/>
        <v>62</v>
      </c>
      <c r="B71" s="21" t="s">
        <v>123</v>
      </c>
      <c r="C71" s="12" t="s">
        <v>30</v>
      </c>
      <c r="D71" s="58">
        <v>12</v>
      </c>
      <c r="E71" s="2" t="s">
        <v>13</v>
      </c>
      <c r="F71" s="25" t="s">
        <v>124</v>
      </c>
      <c r="U71" s="16"/>
      <c r="V71" s="16"/>
    </row>
    <row r="72" s="0" customFormat="1" ht="22.5">
      <c r="A72" s="17">
        <f t="shared" si="0"/>
        <v>63</v>
      </c>
      <c r="B72" s="21" t="s">
        <v>125</v>
      </c>
      <c r="C72" s="12" t="s">
        <v>30</v>
      </c>
      <c r="D72" s="58">
        <v>16</v>
      </c>
      <c r="E72" s="2" t="s">
        <v>13</v>
      </c>
      <c r="F72" s="25" t="s">
        <v>124</v>
      </c>
      <c r="U72" s="16"/>
      <c r="V72" s="16"/>
    </row>
    <row r="73" s="0" customFormat="1" ht="22.5">
      <c r="A73" s="17">
        <f t="shared" si="0"/>
        <v>64</v>
      </c>
      <c r="B73" s="21" t="s">
        <v>126</v>
      </c>
      <c r="C73" s="12" t="s">
        <v>30</v>
      </c>
      <c r="D73" s="58">
        <v>56</v>
      </c>
      <c r="E73" s="2" t="s">
        <v>13</v>
      </c>
      <c r="F73" s="59" t="s">
        <v>127</v>
      </c>
      <c r="U73" s="16"/>
      <c r="V73" s="16"/>
    </row>
    <row r="74" s="0" customFormat="1" ht="22.5">
      <c r="A74" s="17">
        <f t="shared" ref="A74:A99" si="1">IF(E74&lt;&gt;"",COUNTA(E$2:E74),"")</f>
        <v>65</v>
      </c>
      <c r="B74" s="21" t="s">
        <v>128</v>
      </c>
      <c r="C74" s="12" t="s">
        <v>30</v>
      </c>
      <c r="D74" s="58">
        <v>32</v>
      </c>
      <c r="E74" s="2" t="s">
        <v>13</v>
      </c>
      <c r="F74" s="60" t="s">
        <v>127</v>
      </c>
      <c r="U74" s="16"/>
      <c r="V74" s="16"/>
    </row>
    <row r="75" s="0" customFormat="1" ht="21">
      <c r="A75" s="17">
        <f t="shared" si="1"/>
        <v>66</v>
      </c>
      <c r="B75" s="21" t="s">
        <v>129</v>
      </c>
      <c r="C75" s="12" t="s">
        <v>30</v>
      </c>
      <c r="D75" s="58">
        <v>4</v>
      </c>
      <c r="E75" s="2" t="s">
        <v>13</v>
      </c>
      <c r="F75" s="25" t="s">
        <v>118</v>
      </c>
      <c r="U75" s="16"/>
      <c r="V75" s="16"/>
    </row>
    <row r="76" s="0" customFormat="1" ht="21">
      <c r="A76" s="17">
        <f t="shared" si="1"/>
        <v>67</v>
      </c>
      <c r="B76" s="21" t="s">
        <v>130</v>
      </c>
      <c r="C76" s="12" t="s">
        <v>30</v>
      </c>
      <c r="D76" s="58">
        <v>2</v>
      </c>
      <c r="E76" s="2" t="s">
        <v>13</v>
      </c>
      <c r="F76" s="25" t="s">
        <v>118</v>
      </c>
      <c r="U76" s="16"/>
      <c r="V76" s="16"/>
    </row>
    <row r="77" s="0" customFormat="1" ht="22.5">
      <c r="A77" s="17">
        <f t="shared" si="1"/>
        <v>68</v>
      </c>
      <c r="B77" s="21" t="s">
        <v>131</v>
      </c>
      <c r="C77" s="12" t="s">
        <v>30</v>
      </c>
      <c r="D77" s="58">
        <v>34</v>
      </c>
      <c r="E77" s="2" t="s">
        <v>13</v>
      </c>
      <c r="F77" s="25" t="s">
        <v>132</v>
      </c>
      <c r="U77" s="16"/>
      <c r="V77" s="16"/>
    </row>
    <row r="78" s="0" customFormat="1" ht="22.5">
      <c r="A78" s="17">
        <f t="shared" si="1"/>
        <v>69</v>
      </c>
      <c r="B78" s="21" t="s">
        <v>133</v>
      </c>
      <c r="C78" s="12" t="s">
        <v>36</v>
      </c>
      <c r="D78" s="56">
        <v>252.09999999999999</v>
      </c>
      <c r="E78" s="2" t="s">
        <v>13</v>
      </c>
      <c r="F78" s="25" t="s">
        <v>134</v>
      </c>
      <c r="U78" s="16"/>
      <c r="V78" s="16"/>
    </row>
    <row r="79" s="0" customFormat="1" ht="22.5">
      <c r="A79" s="17">
        <f t="shared" si="1"/>
        <v>70</v>
      </c>
      <c r="B79" s="21" t="s">
        <v>135</v>
      </c>
      <c r="C79" s="12" t="s">
        <v>30</v>
      </c>
      <c r="D79" s="58">
        <v>60</v>
      </c>
      <c r="E79" s="2" t="s">
        <v>13</v>
      </c>
      <c r="F79" s="25" t="s">
        <v>134</v>
      </c>
      <c r="U79" s="16"/>
      <c r="V79" s="16"/>
    </row>
    <row r="80" s="0" customFormat="1" ht="262.5">
      <c r="A80" s="17">
        <f t="shared" si="1"/>
        <v>71</v>
      </c>
      <c r="B80" s="21" t="s">
        <v>136</v>
      </c>
      <c r="C80" s="12" t="s">
        <v>27</v>
      </c>
      <c r="D80" s="44">
        <v>50.509999999999998</v>
      </c>
      <c r="E80" s="2" t="s">
        <v>13</v>
      </c>
      <c r="F80" s="61" t="s">
        <v>137</v>
      </c>
      <c r="U80" s="16"/>
      <c r="V80" s="16"/>
    </row>
    <row r="81" s="0" customFormat="1" ht="262.5">
      <c r="A81" s="17">
        <f t="shared" si="1"/>
        <v>72</v>
      </c>
      <c r="B81" s="21" t="s">
        <v>138</v>
      </c>
      <c r="C81" s="12" t="s">
        <v>27</v>
      </c>
      <c r="D81" s="44">
        <v>25.25</v>
      </c>
      <c r="E81" s="2" t="s">
        <v>13</v>
      </c>
      <c r="F81" s="61" t="s">
        <v>139</v>
      </c>
      <c r="U81" s="16"/>
      <c r="V81" s="16"/>
    </row>
    <row r="82" s="0" customFormat="1" ht="21">
      <c r="A82" s="17">
        <f t="shared" si="1"/>
        <v>73</v>
      </c>
      <c r="B82" s="21" t="s">
        <v>140</v>
      </c>
      <c r="C82" s="12" t="s">
        <v>30</v>
      </c>
      <c r="D82" s="58">
        <v>4</v>
      </c>
      <c r="E82" s="2" t="s">
        <v>13</v>
      </c>
      <c r="F82" s="25" t="s">
        <v>141</v>
      </c>
      <c r="U82" s="16"/>
      <c r="V82" s="16"/>
    </row>
    <row r="83" s="0" customFormat="1" ht="22.5">
      <c r="A83" s="17">
        <f t="shared" si="1"/>
        <v>74</v>
      </c>
      <c r="B83" s="21" t="s">
        <v>142</v>
      </c>
      <c r="C83" s="12" t="s">
        <v>30</v>
      </c>
      <c r="D83" s="58">
        <v>2</v>
      </c>
      <c r="E83" s="2" t="s">
        <v>13</v>
      </c>
      <c r="F83" s="25" t="s">
        <v>143</v>
      </c>
      <c r="U83" s="16"/>
      <c r="V83" s="16"/>
    </row>
    <row r="84" s="0" customFormat="1" ht="21">
      <c r="A84" s="17">
        <f t="shared" si="1"/>
        <v>75</v>
      </c>
      <c r="B84" s="21" t="s">
        <v>144</v>
      </c>
      <c r="C84" s="12" t="s">
        <v>30</v>
      </c>
      <c r="D84" s="58">
        <v>4</v>
      </c>
      <c r="E84" s="2" t="s">
        <v>13</v>
      </c>
      <c r="F84" s="25" t="s">
        <v>145</v>
      </c>
      <c r="U84" s="16"/>
      <c r="V84" s="16"/>
    </row>
    <row r="85" s="0" customFormat="1" ht="136.5">
      <c r="A85" s="17">
        <f t="shared" si="1"/>
        <v>76</v>
      </c>
      <c r="B85" s="21" t="s">
        <v>146</v>
      </c>
      <c r="C85" s="12" t="s">
        <v>30</v>
      </c>
      <c r="D85" s="58">
        <v>6</v>
      </c>
      <c r="E85" s="2" t="s">
        <v>13</v>
      </c>
      <c r="F85" s="48" t="s">
        <v>147</v>
      </c>
      <c r="U85" s="16"/>
      <c r="V85" s="16"/>
    </row>
    <row r="86" s="0" customFormat="1" ht="136.5">
      <c r="A86" s="17">
        <f t="shared" si="1"/>
        <v>77</v>
      </c>
      <c r="B86" s="21" t="s">
        <v>148</v>
      </c>
      <c r="C86" s="12" t="s">
        <v>30</v>
      </c>
      <c r="D86" s="58">
        <v>2</v>
      </c>
      <c r="E86" s="2" t="s">
        <v>13</v>
      </c>
      <c r="F86" s="48" t="s">
        <v>149</v>
      </c>
      <c r="U86" s="16"/>
      <c r="V86" s="16"/>
    </row>
    <row r="87" s="0" customFormat="1" ht="21">
      <c r="A87" s="17">
        <f t="shared" si="1"/>
        <v>78</v>
      </c>
      <c r="B87" s="21" t="s">
        <v>150</v>
      </c>
      <c r="C87" s="12" t="s">
        <v>30</v>
      </c>
      <c r="D87" s="58">
        <v>6</v>
      </c>
      <c r="E87" s="2" t="s">
        <v>13</v>
      </c>
      <c r="F87" s="62" t="s">
        <v>151</v>
      </c>
      <c r="U87" s="16"/>
      <c r="V87" s="16"/>
    </row>
    <row r="88" s="0" customFormat="1" ht="21">
      <c r="A88" s="17">
        <f t="shared" si="1"/>
        <v>79</v>
      </c>
      <c r="B88" s="21" t="s">
        <v>152</v>
      </c>
      <c r="C88" s="12" t="s">
        <v>30</v>
      </c>
      <c r="D88" s="58">
        <v>1</v>
      </c>
      <c r="E88" s="2" t="s">
        <v>13</v>
      </c>
      <c r="F88" s="62" t="s">
        <v>151</v>
      </c>
      <c r="U88" s="16"/>
      <c r="V88" s="16"/>
    </row>
    <row r="89" s="0" customFormat="1" ht="22.5">
      <c r="A89" s="17">
        <f t="shared" si="1"/>
        <v>80</v>
      </c>
      <c r="B89" s="21" t="s">
        <v>153</v>
      </c>
      <c r="C89" s="12" t="s">
        <v>30</v>
      </c>
      <c r="D89" s="58">
        <v>12</v>
      </c>
      <c r="E89" s="2" t="s">
        <v>13</v>
      </c>
      <c r="F89" s="63" t="s">
        <v>154</v>
      </c>
      <c r="U89" s="16"/>
      <c r="V89" s="16"/>
    </row>
    <row r="90" s="0" customFormat="1" ht="15">
      <c r="A90" s="17">
        <f t="shared" si="1"/>
        <v>81</v>
      </c>
      <c r="B90" s="21" t="s">
        <v>155</v>
      </c>
      <c r="C90" s="12" t="s">
        <v>12</v>
      </c>
      <c r="D90" s="41">
        <v>0.002</v>
      </c>
      <c r="E90" s="2" t="s">
        <v>13</v>
      </c>
      <c r="F90" s="64" t="s">
        <v>14</v>
      </c>
      <c r="U90" s="16"/>
      <c r="V90" s="16"/>
    </row>
    <row r="91" s="0" customFormat="1" ht="15">
      <c r="A91" s="17">
        <f t="shared" si="1"/>
        <v>82</v>
      </c>
      <c r="B91" s="21" t="s">
        <v>156</v>
      </c>
      <c r="C91" s="12" t="s">
        <v>12</v>
      </c>
      <c r="D91" s="41">
        <v>0.017999999999999999</v>
      </c>
      <c r="E91" s="2" t="s">
        <v>13</v>
      </c>
      <c r="F91" s="64" t="s">
        <v>14</v>
      </c>
      <c r="U91" s="16"/>
      <c r="V91" s="16"/>
    </row>
    <row r="92" s="0" customFormat="1" ht="15">
      <c r="A92" s="17">
        <f t="shared" si="1"/>
        <v>83</v>
      </c>
      <c r="B92" s="21" t="s">
        <v>157</v>
      </c>
      <c r="C92" s="12" t="s">
        <v>12</v>
      </c>
      <c r="D92" s="44">
        <v>0.01</v>
      </c>
      <c r="E92" s="2" t="s">
        <v>13</v>
      </c>
      <c r="F92" s="64" t="s">
        <v>14</v>
      </c>
      <c r="U92" s="16"/>
      <c r="V92" s="16"/>
    </row>
    <row r="93" s="0" customFormat="1" ht="15">
      <c r="A93" s="17">
        <f t="shared" si="1"/>
        <v>84</v>
      </c>
      <c r="B93" s="21" t="s">
        <v>158</v>
      </c>
      <c r="C93" s="12" t="s">
        <v>12</v>
      </c>
      <c r="D93" s="41">
        <v>0.012</v>
      </c>
      <c r="E93" s="2" t="s">
        <v>13</v>
      </c>
      <c r="F93" s="64" t="s">
        <v>14</v>
      </c>
      <c r="U93" s="16"/>
      <c r="V93" s="16"/>
    </row>
    <row r="94" s="0" customFormat="1" ht="15">
      <c r="A94" s="17">
        <f t="shared" si="1"/>
        <v>85</v>
      </c>
      <c r="B94" s="21" t="s">
        <v>159</v>
      </c>
      <c r="C94" s="12" t="s">
        <v>12</v>
      </c>
      <c r="D94" s="41">
        <v>0.0040000000000000001</v>
      </c>
      <c r="E94" s="2" t="s">
        <v>13</v>
      </c>
      <c r="F94" s="64" t="s">
        <v>14</v>
      </c>
      <c r="U94" s="16"/>
      <c r="V94" s="16"/>
    </row>
    <row r="95" s="0" customFormat="1" ht="15">
      <c r="A95" s="17">
        <f t="shared" si="1"/>
        <v>86</v>
      </c>
      <c r="B95" s="21" t="s">
        <v>160</v>
      </c>
      <c r="C95" s="12" t="s">
        <v>16</v>
      </c>
      <c r="D95" s="41">
        <v>0.749</v>
      </c>
      <c r="E95" s="2" t="s">
        <v>13</v>
      </c>
      <c r="F95" s="23" t="s">
        <v>161</v>
      </c>
      <c r="U95" s="16"/>
      <c r="V95" s="16"/>
    </row>
    <row r="96" s="0" customFormat="1" ht="63">
      <c r="A96" s="17">
        <f t="shared" si="1"/>
        <v>87</v>
      </c>
      <c r="B96" s="21" t="s">
        <v>162</v>
      </c>
      <c r="C96" s="12" t="s">
        <v>27</v>
      </c>
      <c r="D96" s="44">
        <v>164.31999999999999</v>
      </c>
      <c r="E96" s="2" t="s">
        <v>13</v>
      </c>
      <c r="F96" s="25" t="s">
        <v>163</v>
      </c>
      <c r="U96" s="16"/>
      <c r="V96" s="16"/>
    </row>
    <row r="97" s="0" customFormat="1" ht="21">
      <c r="A97" s="17">
        <f t="shared" si="1"/>
        <v>88</v>
      </c>
      <c r="B97" s="21" t="s">
        <v>164</v>
      </c>
      <c r="C97" s="12" t="s">
        <v>23</v>
      </c>
      <c r="D97" s="44">
        <v>7.0499999999999998</v>
      </c>
      <c r="E97" s="2" t="s">
        <v>13</v>
      </c>
      <c r="F97" s="25" t="s">
        <v>65</v>
      </c>
      <c r="U97" s="16"/>
      <c r="V97" s="16"/>
    </row>
    <row r="98" s="0" customFormat="1" ht="21">
      <c r="A98" s="17">
        <f t="shared" si="1"/>
        <v>89</v>
      </c>
      <c r="B98" s="21" t="s">
        <v>165</v>
      </c>
      <c r="C98" s="12" t="s">
        <v>23</v>
      </c>
      <c r="D98" s="41">
        <v>35.594999999999999</v>
      </c>
      <c r="E98" s="2" t="s">
        <v>13</v>
      </c>
      <c r="F98" s="25" t="s">
        <v>65</v>
      </c>
      <c r="U98" s="16"/>
      <c r="V98" s="16"/>
    </row>
    <row r="99" s="0" customFormat="1" ht="21">
      <c r="A99" s="17">
        <f t="shared" si="1"/>
        <v>90</v>
      </c>
      <c r="B99" s="21" t="s">
        <v>166</v>
      </c>
      <c r="C99" s="12" t="s">
        <v>23</v>
      </c>
      <c r="D99" s="44">
        <v>598.33000000000004</v>
      </c>
      <c r="E99" s="2" t="s">
        <v>13</v>
      </c>
      <c r="F99" s="25" t="s">
        <v>65</v>
      </c>
      <c r="U99" s="16"/>
      <c r="V99" s="16"/>
    </row>
    <row r="100" s="0" customFormat="1" ht="15">
      <c r="A100" s="17">
        <f t="shared" ref="A100:A134" si="2">IF(E100&lt;&gt;"",COUNTA(E$2:E100),"")</f>
        <v>91</v>
      </c>
      <c r="B100" s="21" t="s">
        <v>167</v>
      </c>
      <c r="C100" s="12" t="s">
        <v>23</v>
      </c>
      <c r="D100" s="56">
        <v>25.199999999999999</v>
      </c>
      <c r="E100" s="2" t="s">
        <v>13</v>
      </c>
      <c r="F100" s="65" t="s">
        <v>168</v>
      </c>
      <c r="U100" s="16"/>
      <c r="V100" s="16"/>
    </row>
    <row r="101" s="0" customFormat="1" ht="21">
      <c r="A101" s="17">
        <f t="shared" si="2"/>
        <v>92</v>
      </c>
      <c r="B101" s="21" t="s">
        <v>169</v>
      </c>
      <c r="C101" s="12" t="s">
        <v>23</v>
      </c>
      <c r="D101" s="44">
        <v>0.62</v>
      </c>
      <c r="E101" s="2" t="s">
        <v>13</v>
      </c>
      <c r="F101" s="65" t="s">
        <v>73</v>
      </c>
      <c r="U101" s="16"/>
      <c r="V101" s="16"/>
    </row>
    <row r="102" s="0" customFormat="1" ht="21">
      <c r="A102" s="17">
        <f t="shared" si="2"/>
        <v>93</v>
      </c>
      <c r="B102" s="21" t="s">
        <v>170</v>
      </c>
      <c r="C102" s="12" t="s">
        <v>23</v>
      </c>
      <c r="D102" s="41">
        <f>11.292+3.54+7.552+0.2</f>
        <v>22.584</v>
      </c>
      <c r="E102" s="2" t="s">
        <v>13</v>
      </c>
      <c r="F102" s="65" t="s">
        <v>73</v>
      </c>
      <c r="U102" s="16"/>
      <c r="V102" s="16"/>
    </row>
    <row r="103" s="0" customFormat="1" ht="15">
      <c r="A103" s="17">
        <f t="shared" si="2"/>
        <v>94</v>
      </c>
      <c r="B103" s="21" t="s">
        <v>171</v>
      </c>
      <c r="C103" s="12" t="s">
        <v>16</v>
      </c>
      <c r="D103" s="41">
        <v>74.346000000000004</v>
      </c>
      <c r="E103" s="2" t="s">
        <v>13</v>
      </c>
      <c r="F103" s="65" t="s">
        <v>172</v>
      </c>
      <c r="U103" s="16"/>
      <c r="V103" s="16"/>
    </row>
    <row r="104" s="0" customFormat="1" ht="15">
      <c r="A104" s="17">
        <f t="shared" si="2"/>
        <v>95</v>
      </c>
      <c r="B104" s="21" t="s">
        <v>173</v>
      </c>
      <c r="C104" s="12" t="s">
        <v>16</v>
      </c>
      <c r="D104" s="41">
        <v>69.484999999999999</v>
      </c>
      <c r="E104" s="2" t="s">
        <v>13</v>
      </c>
      <c r="F104" s="66" t="s">
        <v>172</v>
      </c>
      <c r="U104" s="16"/>
      <c r="V104" s="16"/>
    </row>
    <row r="105" s="0" customFormat="1" ht="15">
      <c r="A105" s="17">
        <f t="shared" si="2"/>
        <v>96</v>
      </c>
      <c r="B105" s="21" t="s">
        <v>174</v>
      </c>
      <c r="C105" s="12" t="s">
        <v>23</v>
      </c>
      <c r="D105" s="38">
        <v>0.76080000000000003</v>
      </c>
      <c r="E105" s="2" t="s">
        <v>13</v>
      </c>
      <c r="F105" s="67" t="s">
        <v>77</v>
      </c>
      <c r="U105" s="16"/>
      <c r="V105" s="16"/>
    </row>
    <row r="106" s="0" customFormat="1" ht="21">
      <c r="A106" s="17">
        <f t="shared" si="2"/>
        <v>97</v>
      </c>
      <c r="B106" s="21" t="s">
        <v>175</v>
      </c>
      <c r="C106" s="12" t="s">
        <v>16</v>
      </c>
      <c r="D106" s="56">
        <v>0.10000000000000001</v>
      </c>
      <c r="E106" s="2" t="s">
        <v>13</v>
      </c>
      <c r="F106" s="68" t="s">
        <v>176</v>
      </c>
      <c r="U106" s="16"/>
      <c r="V106" s="16"/>
    </row>
    <row r="107" s="0" customFormat="1" ht="21">
      <c r="A107" s="17">
        <f t="shared" si="2"/>
        <v>98</v>
      </c>
      <c r="B107" s="21" t="s">
        <v>177</v>
      </c>
      <c r="C107" s="12" t="s">
        <v>16</v>
      </c>
      <c r="D107" s="41">
        <v>0.13500000000000001</v>
      </c>
      <c r="E107" s="2" t="s">
        <v>13</v>
      </c>
      <c r="F107" s="69" t="s">
        <v>178</v>
      </c>
      <c r="U107" s="16"/>
      <c r="V107" s="16"/>
    </row>
    <row r="108" s="0" customFormat="1" ht="21">
      <c r="A108" s="17">
        <f t="shared" si="2"/>
        <v>99</v>
      </c>
      <c r="B108" s="21" t="s">
        <v>179</v>
      </c>
      <c r="C108" s="12" t="s">
        <v>30</v>
      </c>
      <c r="D108" s="58">
        <v>10</v>
      </c>
      <c r="E108" s="2" t="s">
        <v>13</v>
      </c>
      <c r="F108" s="65" t="s">
        <v>180</v>
      </c>
      <c r="U108" s="16"/>
      <c r="V108" s="16"/>
    </row>
    <row r="109" s="0" customFormat="1" ht="15">
      <c r="A109" s="17">
        <f t="shared" si="2"/>
        <v>100</v>
      </c>
      <c r="B109" s="21" t="s">
        <v>181</v>
      </c>
      <c r="C109" s="12" t="s">
        <v>39</v>
      </c>
      <c r="D109" s="41">
        <v>2.2170000000000001</v>
      </c>
      <c r="E109" s="2" t="s">
        <v>13</v>
      </c>
      <c r="F109" s="25" t="s">
        <v>182</v>
      </c>
      <c r="U109" s="16"/>
      <c r="V109" s="16"/>
    </row>
    <row r="110" s="0" customFormat="1" ht="52.5">
      <c r="A110" s="17">
        <f t="shared" si="2"/>
        <v>101</v>
      </c>
      <c r="B110" s="21" t="s">
        <v>183</v>
      </c>
      <c r="C110" s="12" t="s">
        <v>39</v>
      </c>
      <c r="D110" s="44">
        <v>460.45999999999998</v>
      </c>
      <c r="E110" s="2" t="s">
        <v>13</v>
      </c>
      <c r="F110" s="25" t="s">
        <v>184</v>
      </c>
      <c r="U110" s="16"/>
      <c r="V110" s="16"/>
    </row>
    <row r="111" s="0" customFormat="1" ht="52.5">
      <c r="A111" s="17">
        <f t="shared" si="2"/>
        <v>102</v>
      </c>
      <c r="B111" s="21" t="s">
        <v>185</v>
      </c>
      <c r="C111" s="12" t="s">
        <v>23</v>
      </c>
      <c r="D111" s="44">
        <v>11.130000000000001</v>
      </c>
      <c r="E111" s="2" t="s">
        <v>13</v>
      </c>
      <c r="F111" s="25" t="s">
        <v>186</v>
      </c>
      <c r="U111" s="16"/>
      <c r="V111" s="16"/>
    </row>
    <row r="112" s="0" customFormat="1" ht="31.5">
      <c r="A112" s="17">
        <f t="shared" si="2"/>
        <v>103</v>
      </c>
      <c r="B112" s="21" t="s">
        <v>187</v>
      </c>
      <c r="C112" s="12" t="s">
        <v>27</v>
      </c>
      <c r="D112" s="44">
        <v>43.170000000000002</v>
      </c>
      <c r="E112" s="2" t="s">
        <v>13</v>
      </c>
      <c r="F112" s="65" t="s">
        <v>107</v>
      </c>
      <c r="U112" s="16"/>
      <c r="V112" s="16"/>
    </row>
    <row r="113" s="0" customFormat="1" ht="21">
      <c r="A113" s="17">
        <f t="shared" si="2"/>
        <v>104</v>
      </c>
      <c r="B113" s="21" t="s">
        <v>188</v>
      </c>
      <c r="C113" s="12" t="s">
        <v>30</v>
      </c>
      <c r="D113" s="58">
        <v>4</v>
      </c>
      <c r="E113" s="2" t="s">
        <v>13</v>
      </c>
      <c r="F113" s="69" t="s">
        <v>189</v>
      </c>
      <c r="U113" s="16"/>
      <c r="V113" s="16"/>
    </row>
    <row r="114" s="0" customFormat="1" ht="31.5">
      <c r="A114" s="17">
        <f t="shared" si="2"/>
        <v>105</v>
      </c>
      <c r="B114" s="21" t="s">
        <v>190</v>
      </c>
      <c r="C114" s="12" t="s">
        <v>30</v>
      </c>
      <c r="D114" s="58">
        <v>4</v>
      </c>
      <c r="E114" s="2" t="s">
        <v>13</v>
      </c>
      <c r="F114" s="25" t="s">
        <v>191</v>
      </c>
      <c r="U114" s="16"/>
      <c r="V114" s="16"/>
    </row>
    <row r="115" s="0" customFormat="1" ht="31.5">
      <c r="A115" s="17">
        <f t="shared" si="2"/>
        <v>106</v>
      </c>
      <c r="B115" s="21" t="s">
        <v>192</v>
      </c>
      <c r="C115" s="12" t="s">
        <v>30</v>
      </c>
      <c r="D115" s="58">
        <v>30</v>
      </c>
      <c r="E115" s="2" t="s">
        <v>13</v>
      </c>
      <c r="F115" s="25" t="s">
        <v>191</v>
      </c>
      <c r="U115" s="16"/>
      <c r="V115" s="16"/>
    </row>
    <row r="116" s="0" customFormat="1" ht="31.5">
      <c r="A116" s="17">
        <f t="shared" si="2"/>
        <v>107</v>
      </c>
      <c r="B116" s="21" t="s">
        <v>193</v>
      </c>
      <c r="C116" s="12" t="s">
        <v>36</v>
      </c>
      <c r="D116" s="58">
        <v>4</v>
      </c>
      <c r="E116" s="2" t="s">
        <v>13</v>
      </c>
      <c r="F116" s="70" t="s">
        <v>194</v>
      </c>
      <c r="U116" s="16"/>
      <c r="V116" s="16"/>
    </row>
    <row r="117" s="0" customFormat="1" ht="31.5">
      <c r="A117" s="17">
        <f t="shared" si="2"/>
        <v>108</v>
      </c>
      <c r="B117" s="21" t="s">
        <v>195</v>
      </c>
      <c r="C117" s="12" t="s">
        <v>36</v>
      </c>
      <c r="D117" s="56">
        <v>0.40000000000000002</v>
      </c>
      <c r="E117" s="2" t="s">
        <v>13</v>
      </c>
      <c r="F117" s="70" t="s">
        <v>194</v>
      </c>
      <c r="U117" s="16"/>
      <c r="V117" s="16"/>
    </row>
    <row r="118" s="0" customFormat="1" ht="31.5">
      <c r="A118" s="17">
        <f t="shared" si="2"/>
        <v>109</v>
      </c>
      <c r="B118" s="21" t="s">
        <v>196</v>
      </c>
      <c r="C118" s="12" t="s">
        <v>36</v>
      </c>
      <c r="D118" s="58">
        <v>12</v>
      </c>
      <c r="E118" s="2" t="s">
        <v>13</v>
      </c>
      <c r="F118" s="70" t="s">
        <v>194</v>
      </c>
      <c r="U118" s="16"/>
      <c r="V118" s="16"/>
    </row>
    <row r="119" s="0" customFormat="1" ht="31.5">
      <c r="A119" s="17">
        <f t="shared" si="2"/>
        <v>110</v>
      </c>
      <c r="B119" s="21" t="s">
        <v>197</v>
      </c>
      <c r="C119" s="12" t="s">
        <v>36</v>
      </c>
      <c r="D119" s="58">
        <v>20</v>
      </c>
      <c r="E119" s="2" t="s">
        <v>13</v>
      </c>
      <c r="F119" s="70" t="s">
        <v>194</v>
      </c>
      <c r="U119" s="16"/>
      <c r="V119" s="16"/>
    </row>
    <row r="120" s="0" customFormat="1" ht="31.5">
      <c r="A120" s="17">
        <f t="shared" si="2"/>
        <v>111</v>
      </c>
      <c r="B120" s="21" t="s">
        <v>198</v>
      </c>
      <c r="C120" s="12" t="s">
        <v>36</v>
      </c>
      <c r="D120" s="56">
        <v>183.30000000000001</v>
      </c>
      <c r="E120" s="2" t="s">
        <v>13</v>
      </c>
      <c r="F120" s="70" t="s">
        <v>194</v>
      </c>
      <c r="U120" s="16"/>
      <c r="V120" s="16"/>
    </row>
    <row r="121" s="0" customFormat="1" ht="31.5">
      <c r="A121" s="17">
        <f t="shared" si="2"/>
        <v>112</v>
      </c>
      <c r="B121" s="21" t="s">
        <v>199</v>
      </c>
      <c r="C121" s="12" t="s">
        <v>36</v>
      </c>
      <c r="D121" s="56">
        <v>1.5</v>
      </c>
      <c r="E121" s="2" t="s">
        <v>13</v>
      </c>
      <c r="F121" s="70" t="s">
        <v>194</v>
      </c>
      <c r="U121" s="16"/>
      <c r="V121" s="16"/>
    </row>
    <row r="122" s="0" customFormat="1" ht="31.5">
      <c r="A122" s="17">
        <f t="shared" si="2"/>
        <v>113</v>
      </c>
      <c r="B122" s="21" t="s">
        <v>200</v>
      </c>
      <c r="C122" s="12" t="s">
        <v>36</v>
      </c>
      <c r="D122" s="56">
        <v>0.69999999999999996</v>
      </c>
      <c r="E122" s="2" t="s">
        <v>13</v>
      </c>
      <c r="F122" s="70" t="s">
        <v>194</v>
      </c>
      <c r="U122" s="16"/>
      <c r="V122" s="16"/>
    </row>
    <row r="123" s="0" customFormat="1" ht="31.5">
      <c r="A123" s="17">
        <f t="shared" si="2"/>
        <v>114</v>
      </c>
      <c r="B123" s="21" t="s">
        <v>201</v>
      </c>
      <c r="C123" s="12" t="s">
        <v>36</v>
      </c>
      <c r="D123" s="56">
        <v>0.59999999999999998</v>
      </c>
      <c r="E123" s="2" t="s">
        <v>13</v>
      </c>
      <c r="F123" s="70" t="s">
        <v>194</v>
      </c>
      <c r="U123" s="16"/>
      <c r="V123" s="16"/>
    </row>
    <row r="124" s="0" customFormat="1" ht="31.5">
      <c r="A124" s="17">
        <f t="shared" si="2"/>
        <v>115</v>
      </c>
      <c r="B124" s="21" t="s">
        <v>202</v>
      </c>
      <c r="C124" s="12" t="s">
        <v>36</v>
      </c>
      <c r="D124" s="56">
        <v>0.10000000000000001</v>
      </c>
      <c r="E124" s="2" t="s">
        <v>13</v>
      </c>
      <c r="F124" s="70" t="s">
        <v>194</v>
      </c>
      <c r="U124" s="16"/>
      <c r="V124" s="16"/>
    </row>
    <row r="125" s="0" customFormat="1" ht="31.5">
      <c r="A125" s="17">
        <f t="shared" si="2"/>
        <v>116</v>
      </c>
      <c r="B125" s="21" t="s">
        <v>203</v>
      </c>
      <c r="C125" s="12" t="s">
        <v>36</v>
      </c>
      <c r="D125" s="58">
        <v>18</v>
      </c>
      <c r="E125" s="2" t="s">
        <v>13</v>
      </c>
      <c r="F125" s="70" t="s">
        <v>194</v>
      </c>
      <c r="U125" s="16"/>
      <c r="V125" s="16"/>
    </row>
    <row r="126" s="0" customFormat="1" ht="31.5">
      <c r="A126" s="17">
        <f t="shared" si="2"/>
        <v>117</v>
      </c>
      <c r="B126" s="21" t="s">
        <v>204</v>
      </c>
      <c r="C126" s="12" t="s">
        <v>36</v>
      </c>
      <c r="D126" s="56">
        <v>0.59999999999999998</v>
      </c>
      <c r="E126" s="2" t="s">
        <v>13</v>
      </c>
      <c r="F126" s="70" t="s">
        <v>194</v>
      </c>
      <c r="U126" s="16"/>
      <c r="V126" s="16"/>
    </row>
    <row r="127" s="0" customFormat="1" ht="31.5">
      <c r="A127" s="17">
        <f t="shared" si="2"/>
        <v>118</v>
      </c>
      <c r="B127" s="21" t="s">
        <v>205</v>
      </c>
      <c r="C127" s="12" t="s">
        <v>30</v>
      </c>
      <c r="D127" s="58">
        <v>12</v>
      </c>
      <c r="E127" s="2" t="s">
        <v>13</v>
      </c>
      <c r="F127" s="71" t="s">
        <v>206</v>
      </c>
      <c r="U127" s="16"/>
      <c r="V127" s="16"/>
    </row>
    <row r="128" s="0" customFormat="1" ht="31.5">
      <c r="A128" s="17">
        <f t="shared" si="2"/>
        <v>119</v>
      </c>
      <c r="B128" s="21" t="s">
        <v>207</v>
      </c>
      <c r="C128" s="12" t="s">
        <v>30</v>
      </c>
      <c r="D128" s="58">
        <v>12</v>
      </c>
      <c r="E128" s="2" t="s">
        <v>13</v>
      </c>
      <c r="F128" s="71" t="s">
        <v>206</v>
      </c>
      <c r="U128" s="16"/>
      <c r="V128" s="16"/>
    </row>
    <row r="129" s="0" customFormat="1" ht="31.5">
      <c r="A129" s="17">
        <f t="shared" si="2"/>
        <v>120</v>
      </c>
      <c r="B129" s="21" t="s">
        <v>208</v>
      </c>
      <c r="C129" s="12" t="s">
        <v>30</v>
      </c>
      <c r="D129" s="58">
        <v>4</v>
      </c>
      <c r="E129" s="2" t="s">
        <v>13</v>
      </c>
      <c r="F129" s="71" t="s">
        <v>206</v>
      </c>
      <c r="U129" s="16"/>
      <c r="V129" s="16"/>
    </row>
    <row r="130" s="0" customFormat="1" ht="31.5">
      <c r="A130" s="17">
        <f t="shared" si="2"/>
        <v>121</v>
      </c>
      <c r="B130" s="21" t="s">
        <v>209</v>
      </c>
      <c r="C130" s="12" t="s">
        <v>30</v>
      </c>
      <c r="D130" s="58">
        <v>2</v>
      </c>
      <c r="E130" s="2" t="s">
        <v>13</v>
      </c>
      <c r="F130" s="71" t="s">
        <v>206</v>
      </c>
      <c r="U130" s="16"/>
      <c r="V130" s="16"/>
    </row>
    <row r="131" s="0" customFormat="1" ht="31.5">
      <c r="A131" s="17">
        <f t="shared" si="2"/>
        <v>122</v>
      </c>
      <c r="B131" s="21" t="s">
        <v>210</v>
      </c>
      <c r="C131" s="12" t="s">
        <v>30</v>
      </c>
      <c r="D131" s="58">
        <v>24</v>
      </c>
      <c r="E131" s="2" t="s">
        <v>13</v>
      </c>
      <c r="F131" s="71" t="s">
        <v>206</v>
      </c>
      <c r="U131" s="16"/>
      <c r="V131" s="16"/>
    </row>
    <row r="132" s="0" customFormat="1" ht="31.5">
      <c r="A132" s="17">
        <f t="shared" si="2"/>
        <v>123</v>
      </c>
      <c r="B132" s="21" t="s">
        <v>211</v>
      </c>
      <c r="C132" s="12" t="s">
        <v>30</v>
      </c>
      <c r="D132" s="58">
        <v>6</v>
      </c>
      <c r="E132" s="2" t="s">
        <v>13</v>
      </c>
      <c r="F132" s="62" t="s">
        <v>212</v>
      </c>
      <c r="U132" s="16"/>
      <c r="V132" s="16"/>
    </row>
    <row r="133" s="0" customFormat="1" ht="31.5">
      <c r="A133" s="17">
        <f t="shared" si="2"/>
        <v>124</v>
      </c>
      <c r="B133" s="21" t="s">
        <v>213</v>
      </c>
      <c r="C133" s="12" t="s">
        <v>30</v>
      </c>
      <c r="D133" s="58">
        <v>6</v>
      </c>
      <c r="E133" s="2" t="s">
        <v>13</v>
      </c>
      <c r="F133" s="72" t="s">
        <v>212</v>
      </c>
      <c r="U133" s="16"/>
      <c r="V133" s="16"/>
    </row>
    <row r="134" s="0" customFormat="1" ht="21">
      <c r="A134" s="73">
        <f t="shared" si="2"/>
        <v>125</v>
      </c>
      <c r="B134" s="74" t="s">
        <v>214</v>
      </c>
      <c r="C134" s="75" t="s">
        <v>30</v>
      </c>
      <c r="D134" s="76">
        <v>4</v>
      </c>
      <c r="E134" s="2" t="s">
        <v>13</v>
      </c>
      <c r="F134" s="69" t="s">
        <v>215</v>
      </c>
      <c r="U134" s="16"/>
      <c r="V134" s="16"/>
    </row>
    <row r="135" s="0" customFormat="1" ht="21" customHeight="1">
      <c r="A135" s="77" t="s">
        <v>216</v>
      </c>
      <c r="B135" s="78"/>
      <c r="C135" s="78"/>
      <c r="D135" s="78"/>
      <c r="E135" s="78"/>
      <c r="F135" s="79"/>
    </row>
    <row r="136" ht="19.5" customHeight="1">
      <c r="A136" s="17">
        <v>1</v>
      </c>
      <c r="B136" s="21" t="s">
        <v>11</v>
      </c>
      <c r="C136" s="12" t="s">
        <v>12</v>
      </c>
      <c r="D136" s="41">
        <v>0.048000000000000001</v>
      </c>
      <c r="E136" s="2"/>
      <c r="F136" s="80" t="s">
        <v>217</v>
      </c>
    </row>
    <row r="137" ht="19.5" customHeight="1">
      <c r="A137" s="12">
        <v>2</v>
      </c>
      <c r="B137" s="21" t="s">
        <v>18</v>
      </c>
      <c r="C137" s="12" t="s">
        <v>16</v>
      </c>
      <c r="D137" s="26">
        <v>0.003588</v>
      </c>
      <c r="E137" s="2"/>
      <c r="F137" s="81" t="s">
        <v>19</v>
      </c>
    </row>
    <row r="138" ht="19.5" customHeight="1">
      <c r="A138" s="12">
        <v>3</v>
      </c>
      <c r="B138" s="21" t="s">
        <v>20</v>
      </c>
      <c r="C138" s="12" t="s">
        <v>16</v>
      </c>
      <c r="D138" s="24">
        <v>0.0024443999999999998</v>
      </c>
      <c r="E138" s="2"/>
      <c r="F138" s="82" t="s">
        <v>21</v>
      </c>
    </row>
    <row r="139" ht="19.5" customHeight="1">
      <c r="A139" s="17">
        <v>4</v>
      </c>
      <c r="B139" s="21" t="s">
        <v>22</v>
      </c>
      <c r="C139" s="12" t="s">
        <v>23</v>
      </c>
      <c r="D139" s="22">
        <v>0.43047999999999997</v>
      </c>
      <c r="E139" s="2"/>
      <c r="F139" s="82" t="s">
        <v>24</v>
      </c>
    </row>
    <row r="140" ht="19.5" customHeight="1">
      <c r="A140" s="12">
        <v>5</v>
      </c>
      <c r="B140" s="21" t="s">
        <v>25</v>
      </c>
      <c r="C140" s="12" t="s">
        <v>23</v>
      </c>
      <c r="D140" s="22">
        <f>13.44592+2.30152+11.1444</f>
        <v>26.891839999999998</v>
      </c>
      <c r="E140" s="2"/>
      <c r="F140" s="82" t="s">
        <v>24</v>
      </c>
    </row>
    <row r="141" ht="19.5" customHeight="1">
      <c r="A141" s="12">
        <v>6</v>
      </c>
      <c r="B141" s="21" t="s">
        <v>26</v>
      </c>
      <c r="C141" s="12" t="s">
        <v>27</v>
      </c>
      <c r="D141" s="22">
        <f>49.62316+49.519464+0.103696</f>
        <v>99.246319999999997</v>
      </c>
      <c r="E141" s="2"/>
      <c r="F141" s="82" t="s">
        <v>28</v>
      </c>
    </row>
    <row r="142" ht="19.5" customHeight="1">
      <c r="A142" s="17">
        <v>7</v>
      </c>
      <c r="B142" s="21" t="s">
        <v>29</v>
      </c>
      <c r="C142" s="12" t="s">
        <v>30</v>
      </c>
      <c r="D142" s="22">
        <v>5.1008500000000003</v>
      </c>
      <c r="E142" s="2"/>
      <c r="F142" s="82" t="s">
        <v>31</v>
      </c>
    </row>
    <row r="143" ht="18" customHeight="1">
      <c r="A143" s="12">
        <v>8</v>
      </c>
      <c r="B143" s="21" t="s">
        <v>32</v>
      </c>
      <c r="C143" s="12" t="s">
        <v>23</v>
      </c>
      <c r="D143" s="22">
        <f>54.40655+13.086629+41.319921-37.7088</f>
        <v>71.104299999999995</v>
      </c>
      <c r="E143" s="2"/>
      <c r="F143" s="82"/>
    </row>
    <row r="144" ht="19.5" customHeight="1">
      <c r="A144" s="12">
        <v>9</v>
      </c>
      <c r="B144" s="21" t="s">
        <v>33</v>
      </c>
      <c r="C144" s="12" t="s">
        <v>34</v>
      </c>
      <c r="D144" s="24">
        <v>17.265390199999999</v>
      </c>
      <c r="E144" s="2"/>
      <c r="F144" s="82"/>
    </row>
    <row r="145" ht="27.75" customHeight="1">
      <c r="A145" s="17">
        <v>10</v>
      </c>
      <c r="B145" s="21" t="s">
        <v>35</v>
      </c>
      <c r="C145" s="12" t="s">
        <v>36</v>
      </c>
      <c r="D145" s="38">
        <v>3575.8742000000002</v>
      </c>
      <c r="E145" s="2"/>
      <c r="F145" s="83" t="s">
        <v>37</v>
      </c>
    </row>
    <row r="146" ht="19.5" customHeight="1">
      <c r="A146" s="12">
        <v>11</v>
      </c>
      <c r="B146" s="21" t="s">
        <v>38</v>
      </c>
      <c r="C146" s="12" t="s">
        <v>39</v>
      </c>
      <c r="D146" s="38">
        <v>0.1469</v>
      </c>
      <c r="E146" s="2"/>
      <c r="F146" s="84" t="s">
        <v>40</v>
      </c>
    </row>
    <row r="147" ht="19.5" customHeight="1">
      <c r="A147" s="12">
        <v>12</v>
      </c>
      <c r="B147" s="21" t="s">
        <v>41</v>
      </c>
      <c r="C147" s="12" t="s">
        <v>27</v>
      </c>
      <c r="D147" s="41">
        <v>0.028000000000000001</v>
      </c>
      <c r="E147" s="2"/>
      <c r="F147" s="85" t="s">
        <v>42</v>
      </c>
    </row>
    <row r="148" ht="21">
      <c r="A148" s="17">
        <v>13</v>
      </c>
      <c r="B148" s="21" t="s">
        <v>43</v>
      </c>
      <c r="C148" s="12" t="s">
        <v>27</v>
      </c>
      <c r="D148" s="38">
        <v>1.8855999999999999</v>
      </c>
      <c r="E148" s="2"/>
      <c r="F148" s="80" t="s">
        <v>44</v>
      </c>
    </row>
    <row r="149" ht="21">
      <c r="A149" s="12">
        <v>14</v>
      </c>
      <c r="B149" s="21" t="s">
        <v>45</v>
      </c>
      <c r="C149" s="12" t="s">
        <v>16</v>
      </c>
      <c r="D149" s="24">
        <v>0.0022274</v>
      </c>
      <c r="E149" s="2"/>
      <c r="F149" s="80" t="s">
        <v>44</v>
      </c>
    </row>
    <row r="150" ht="21">
      <c r="A150" s="12">
        <v>15</v>
      </c>
      <c r="B150" s="21" t="s">
        <v>46</v>
      </c>
      <c r="C150" s="12" t="s">
        <v>27</v>
      </c>
      <c r="D150" s="22">
        <v>50.40361</v>
      </c>
      <c r="E150" s="2"/>
      <c r="F150" s="86" t="s">
        <v>44</v>
      </c>
    </row>
    <row r="151" ht="31.5">
      <c r="A151" s="17">
        <v>16</v>
      </c>
      <c r="B151" s="21" t="s">
        <v>47</v>
      </c>
      <c r="C151" s="12" t="s">
        <v>16</v>
      </c>
      <c r="D151" s="38">
        <v>0.0264</v>
      </c>
      <c r="E151" s="2"/>
      <c r="F151" s="87" t="s">
        <v>48</v>
      </c>
    </row>
    <row r="152" ht="31.5">
      <c r="A152" s="12">
        <v>17</v>
      </c>
      <c r="B152" s="21" t="s">
        <v>49</v>
      </c>
      <c r="C152" s="12" t="s">
        <v>16</v>
      </c>
      <c r="D152" s="41">
        <v>0.0060000000000000001</v>
      </c>
      <c r="E152" s="2"/>
      <c r="F152" s="87" t="s">
        <v>48</v>
      </c>
    </row>
    <row r="153" ht="11.25">
      <c r="A153" s="12">
        <v>18</v>
      </c>
      <c r="B153" s="21" t="s">
        <v>50</v>
      </c>
      <c r="C153" s="12" t="s">
        <v>27</v>
      </c>
      <c r="D153" s="41">
        <v>1.0620000000000001</v>
      </c>
      <c r="E153" s="2"/>
      <c r="F153" s="88" t="s">
        <v>48</v>
      </c>
    </row>
    <row r="154" ht="11.25">
      <c r="A154" s="17">
        <v>19</v>
      </c>
      <c r="B154" s="21" t="s">
        <v>51</v>
      </c>
      <c r="C154" s="12" t="s">
        <v>16</v>
      </c>
      <c r="D154" s="24">
        <v>0.0117699</v>
      </c>
      <c r="E154" s="2"/>
      <c r="F154" s="21" t="s">
        <v>52</v>
      </c>
    </row>
    <row r="155" ht="31.5">
      <c r="A155" s="12">
        <v>20</v>
      </c>
      <c r="B155" s="21" t="s">
        <v>53</v>
      </c>
      <c r="C155" s="12" t="s">
        <v>16</v>
      </c>
      <c r="D155" s="24">
        <v>0.00048119999999999999</v>
      </c>
      <c r="E155" s="2"/>
      <c r="F155" s="85" t="s">
        <v>54</v>
      </c>
    </row>
    <row r="156" ht="21">
      <c r="A156" s="12">
        <v>21</v>
      </c>
      <c r="B156" s="21" t="s">
        <v>55</v>
      </c>
      <c r="C156" s="12" t="s">
        <v>16</v>
      </c>
      <c r="D156" s="26">
        <v>0.0066689999999999996</v>
      </c>
      <c r="E156" s="2"/>
      <c r="F156" s="89" t="s">
        <v>56</v>
      </c>
    </row>
    <row r="157" ht="11.25">
      <c r="A157" s="17">
        <v>22</v>
      </c>
      <c r="B157" s="21" t="s">
        <v>57</v>
      </c>
      <c r="C157" s="12" t="s">
        <v>30</v>
      </c>
      <c r="D157" s="22">
        <v>0.29228999999999999</v>
      </c>
      <c r="E157" s="2"/>
      <c r="F157" s="21" t="s">
        <v>218</v>
      </c>
    </row>
    <row r="158" ht="11.25">
      <c r="A158" s="12">
        <v>23</v>
      </c>
      <c r="B158" s="21" t="s">
        <v>59</v>
      </c>
      <c r="C158" s="12" t="s">
        <v>27</v>
      </c>
      <c r="D158" s="44">
        <v>0.51000000000000001</v>
      </c>
      <c r="E158" s="2"/>
      <c r="F158" s="90" t="s">
        <v>14</v>
      </c>
    </row>
    <row r="159" ht="11.25">
      <c r="A159" s="12">
        <v>24</v>
      </c>
      <c r="B159" s="21" t="s">
        <v>219</v>
      </c>
      <c r="C159" s="12" t="s">
        <v>27</v>
      </c>
      <c r="D159" s="44">
        <v>0.71999999999999997</v>
      </c>
      <c r="E159" s="2"/>
      <c r="F159" s="91" t="s">
        <v>220</v>
      </c>
    </row>
    <row r="160" ht="21">
      <c r="A160" s="17">
        <v>25</v>
      </c>
      <c r="B160" s="21" t="s">
        <v>221</v>
      </c>
      <c r="C160" s="12" t="s">
        <v>16</v>
      </c>
      <c r="D160" s="38">
        <v>0.010800000000000001</v>
      </c>
      <c r="E160" s="2"/>
      <c r="F160" s="92" t="s">
        <v>63</v>
      </c>
    </row>
    <row r="161" ht="11.25">
      <c r="A161" s="12">
        <v>26</v>
      </c>
      <c r="B161" s="21" t="s">
        <v>62</v>
      </c>
      <c r="C161" s="12" t="s">
        <v>16</v>
      </c>
      <c r="D161" s="26">
        <v>1.9000000000000001e-05</v>
      </c>
      <c r="E161" s="2"/>
      <c r="F161" s="93" t="s">
        <v>63</v>
      </c>
    </row>
    <row r="162" ht="21">
      <c r="A162" s="12">
        <v>27</v>
      </c>
      <c r="B162" s="21" t="s">
        <v>222</v>
      </c>
      <c r="C162" s="12" t="s">
        <v>223</v>
      </c>
      <c r="D162" s="41">
        <v>1.8080000000000001</v>
      </c>
      <c r="E162" s="2"/>
      <c r="F162" s="81" t="s">
        <v>224</v>
      </c>
    </row>
    <row r="163" ht="21">
      <c r="A163" s="17">
        <v>28</v>
      </c>
      <c r="B163" s="21" t="s">
        <v>64</v>
      </c>
      <c r="C163" s="12" t="s">
        <v>23</v>
      </c>
      <c r="D163" s="26">
        <v>0.021212000000000002</v>
      </c>
      <c r="E163" s="2"/>
      <c r="F163" s="91" t="s">
        <v>65</v>
      </c>
    </row>
    <row r="164" ht="11.25">
      <c r="A164" s="12">
        <v>29</v>
      </c>
      <c r="B164" s="21" t="s">
        <v>66</v>
      </c>
      <c r="C164" s="12" t="s">
        <v>16</v>
      </c>
      <c r="D164" s="26">
        <v>0.0011739999999999999</v>
      </c>
      <c r="E164" s="2"/>
      <c r="F164" s="80" t="s">
        <v>67</v>
      </c>
    </row>
    <row r="165" ht="11.25">
      <c r="A165" s="12">
        <v>30</v>
      </c>
      <c r="B165" s="21" t="s">
        <v>68</v>
      </c>
      <c r="C165" s="12" t="s">
        <v>16</v>
      </c>
      <c r="D165" s="24">
        <v>0.0022642000000000001</v>
      </c>
      <c r="E165" s="2"/>
      <c r="F165" s="21" t="s">
        <v>69</v>
      </c>
    </row>
    <row r="166" ht="11.25">
      <c r="A166" s="17">
        <v>31</v>
      </c>
      <c r="B166" s="21" t="s">
        <v>70</v>
      </c>
      <c r="C166" s="12" t="s">
        <v>16</v>
      </c>
      <c r="D166" s="26">
        <v>0.002457</v>
      </c>
      <c r="E166" s="2"/>
      <c r="F166" s="94" t="s">
        <v>71</v>
      </c>
    </row>
    <row r="167" ht="21">
      <c r="A167" s="12">
        <v>32</v>
      </c>
      <c r="B167" s="21" t="s">
        <v>72</v>
      </c>
      <c r="C167" s="12" t="s">
        <v>23</v>
      </c>
      <c r="D167" s="38">
        <v>0.0032000000000000002</v>
      </c>
      <c r="E167" s="2"/>
      <c r="F167" s="95" t="s">
        <v>73</v>
      </c>
    </row>
    <row r="168" ht="11.25">
      <c r="A168" s="12">
        <v>33</v>
      </c>
      <c r="B168" s="21" t="s">
        <v>74</v>
      </c>
      <c r="C168" s="12" t="s">
        <v>23</v>
      </c>
      <c r="D168" s="22">
        <v>0.042119999999999998</v>
      </c>
      <c r="E168" s="2"/>
      <c r="F168" s="96" t="s">
        <v>75</v>
      </c>
    </row>
    <row r="169" ht="11.25">
      <c r="A169" s="17">
        <v>34</v>
      </c>
      <c r="B169" s="21" t="s">
        <v>76</v>
      </c>
      <c r="C169" s="12" t="s">
        <v>23</v>
      </c>
      <c r="D169" s="22">
        <f>0.31102+0.28782+0.0232-0.0232</f>
        <v>0.59884000000000004</v>
      </c>
      <c r="E169" s="2"/>
      <c r="F169" s="21" t="s">
        <v>77</v>
      </c>
    </row>
    <row r="170" ht="11.25">
      <c r="A170" s="12">
        <v>35</v>
      </c>
      <c r="B170" s="21" t="s">
        <v>78</v>
      </c>
      <c r="C170" s="12" t="s">
        <v>23</v>
      </c>
      <c r="D170" s="41">
        <f>0.297+0.0498+0.2472+0.45</f>
        <v>1.044</v>
      </c>
      <c r="E170" s="2"/>
      <c r="F170" s="97" t="s">
        <v>77</v>
      </c>
    </row>
    <row r="171" ht="21">
      <c r="A171" s="12">
        <v>36</v>
      </c>
      <c r="B171" s="21" t="s">
        <v>79</v>
      </c>
      <c r="C171" s="12" t="s">
        <v>16</v>
      </c>
      <c r="D171" s="41">
        <f>0.071528+0.021472</f>
        <v>0.092999999999999999</v>
      </c>
      <c r="E171" s="2"/>
      <c r="F171" s="98" t="s">
        <v>80</v>
      </c>
    </row>
    <row r="172" ht="21">
      <c r="A172" s="17">
        <v>37</v>
      </c>
      <c r="B172" s="21" t="s">
        <v>81</v>
      </c>
      <c r="C172" s="12" t="s">
        <v>16</v>
      </c>
      <c r="D172" s="26">
        <v>7.7999999999999999e-05</v>
      </c>
      <c r="E172" s="2"/>
      <c r="F172" s="99" t="s">
        <v>82</v>
      </c>
    </row>
    <row r="173" ht="11.25">
      <c r="A173" s="12">
        <v>38</v>
      </c>
      <c r="B173" s="21" t="s">
        <v>83</v>
      </c>
      <c r="C173" s="12" t="s">
        <v>16</v>
      </c>
      <c r="D173" s="22">
        <v>0.00027999999999999998</v>
      </c>
      <c r="E173" s="2"/>
      <c r="F173" s="96" t="s">
        <v>84</v>
      </c>
    </row>
    <row r="174" ht="31.5">
      <c r="A174" s="12">
        <v>39</v>
      </c>
      <c r="B174" s="21" t="s">
        <v>85</v>
      </c>
      <c r="C174" s="12" t="s">
        <v>86</v>
      </c>
      <c r="D174" s="24">
        <v>0.0035604999999999999</v>
      </c>
      <c r="E174" s="2"/>
      <c r="F174" s="80" t="s">
        <v>87</v>
      </c>
    </row>
    <row r="175" ht="21">
      <c r="A175" s="17">
        <v>40</v>
      </c>
      <c r="B175" s="21" t="s">
        <v>88</v>
      </c>
      <c r="C175" s="12" t="s">
        <v>16</v>
      </c>
      <c r="D175" s="26">
        <v>0.12751799999999999</v>
      </c>
      <c r="E175" s="2"/>
      <c r="F175" s="21" t="s">
        <v>89</v>
      </c>
    </row>
    <row r="176" ht="21">
      <c r="A176" s="12">
        <v>41</v>
      </c>
      <c r="B176" s="21" t="s">
        <v>90</v>
      </c>
      <c r="C176" s="12" t="s">
        <v>16</v>
      </c>
      <c r="D176" s="22">
        <v>0.012030000000000001</v>
      </c>
      <c r="E176" s="2"/>
      <c r="F176" s="80" t="s">
        <v>91</v>
      </c>
    </row>
    <row r="177" ht="21">
      <c r="A177" s="12">
        <v>42</v>
      </c>
      <c r="B177" s="21" t="s">
        <v>92</v>
      </c>
      <c r="C177" s="12" t="s">
        <v>16</v>
      </c>
      <c r="D177" s="24">
        <v>0.0147969</v>
      </c>
      <c r="E177" s="2"/>
      <c r="F177" s="80" t="s">
        <v>91</v>
      </c>
    </row>
    <row r="178" ht="11.25">
      <c r="A178" s="17">
        <v>43</v>
      </c>
      <c r="B178" s="21" t="s">
        <v>93</v>
      </c>
      <c r="C178" s="12" t="s">
        <v>16</v>
      </c>
      <c r="D178" s="24">
        <v>0.00076579999999999997</v>
      </c>
      <c r="E178" s="2"/>
      <c r="F178" s="100" t="s">
        <v>94</v>
      </c>
    </row>
    <row r="179" ht="21">
      <c r="A179" s="12">
        <v>44</v>
      </c>
      <c r="B179" s="21" t="s">
        <v>225</v>
      </c>
      <c r="C179" s="12" t="s">
        <v>16</v>
      </c>
      <c r="D179" s="22">
        <v>0.0097199999999999995</v>
      </c>
      <c r="E179" s="2"/>
      <c r="F179" s="101" t="s">
        <v>226</v>
      </c>
    </row>
    <row r="180" ht="21">
      <c r="A180" s="12">
        <v>45</v>
      </c>
      <c r="B180" s="21" t="s">
        <v>95</v>
      </c>
      <c r="C180" s="12" t="s">
        <v>16</v>
      </c>
      <c r="D180" s="24">
        <v>0.00036949999999999998</v>
      </c>
      <c r="E180" s="2"/>
      <c r="F180" s="80" t="s">
        <v>96</v>
      </c>
    </row>
    <row r="181" ht="21">
      <c r="A181" s="17">
        <v>46</v>
      </c>
      <c r="B181" s="21" t="s">
        <v>97</v>
      </c>
      <c r="C181" s="12" t="s">
        <v>23</v>
      </c>
      <c r="D181" s="22">
        <v>0.01311</v>
      </c>
      <c r="E181" s="2"/>
      <c r="F181" s="80" t="s">
        <v>98</v>
      </c>
    </row>
    <row r="182" ht="31.5">
      <c r="A182" s="12">
        <v>47</v>
      </c>
      <c r="B182" s="21" t="s">
        <v>99</v>
      </c>
      <c r="C182" s="12" t="s">
        <v>23</v>
      </c>
      <c r="D182" s="24">
        <v>0.0001962</v>
      </c>
      <c r="E182" s="2"/>
      <c r="F182" s="80" t="s">
        <v>98</v>
      </c>
    </row>
    <row r="183" ht="31.5">
      <c r="A183" s="12">
        <v>48</v>
      </c>
      <c r="B183" s="21" t="s">
        <v>100</v>
      </c>
      <c r="C183" s="12" t="s">
        <v>23</v>
      </c>
      <c r="D183" s="22">
        <v>0.0022200000000000002</v>
      </c>
      <c r="E183" s="2"/>
      <c r="F183" s="80" t="s">
        <v>98</v>
      </c>
    </row>
    <row r="184" ht="31.5">
      <c r="A184" s="17">
        <v>49</v>
      </c>
      <c r="B184" s="21" t="s">
        <v>101</v>
      </c>
      <c r="C184" s="12" t="s">
        <v>23</v>
      </c>
      <c r="D184" s="22">
        <v>0.0016800000000000001</v>
      </c>
      <c r="E184" s="2"/>
      <c r="F184" s="80" t="s">
        <v>98</v>
      </c>
    </row>
    <row r="185" ht="21">
      <c r="A185" s="12">
        <v>50</v>
      </c>
      <c r="B185" s="21" t="s">
        <v>102</v>
      </c>
      <c r="C185" s="12" t="s">
        <v>23</v>
      </c>
      <c r="D185" s="38">
        <v>0.1411</v>
      </c>
      <c r="E185" s="2"/>
      <c r="F185" s="80" t="s">
        <v>98</v>
      </c>
    </row>
    <row r="186" ht="21">
      <c r="A186" s="12">
        <v>51</v>
      </c>
      <c r="B186" s="21" t="s">
        <v>103</v>
      </c>
      <c r="C186" s="12" t="s">
        <v>23</v>
      </c>
      <c r="D186" s="38">
        <v>0.0038</v>
      </c>
      <c r="E186" s="2"/>
      <c r="F186" s="80" t="s">
        <v>98</v>
      </c>
    </row>
    <row r="187" ht="21">
      <c r="A187" s="17">
        <v>52</v>
      </c>
      <c r="B187" s="21" t="s">
        <v>104</v>
      </c>
      <c r="C187" s="12" t="s">
        <v>23</v>
      </c>
      <c r="D187" s="26">
        <v>0.050985999999999997</v>
      </c>
      <c r="E187" s="2"/>
      <c r="F187" s="80" t="s">
        <v>98</v>
      </c>
    </row>
    <row r="188" ht="21">
      <c r="A188" s="12">
        <v>53</v>
      </c>
      <c r="B188" s="21" t="s">
        <v>105</v>
      </c>
      <c r="C188" s="12" t="s">
        <v>23</v>
      </c>
      <c r="D188" s="22">
        <v>0.02171</v>
      </c>
      <c r="E188" s="2"/>
      <c r="F188" s="80" t="s">
        <v>98</v>
      </c>
    </row>
    <row r="189" ht="11.25">
      <c r="A189" s="12">
        <v>54</v>
      </c>
      <c r="B189" s="21" t="s">
        <v>106</v>
      </c>
      <c r="C189" s="12" t="s">
        <v>16</v>
      </c>
      <c r="D189" s="26">
        <v>5.8999999999999998e-05</v>
      </c>
      <c r="E189" s="2"/>
      <c r="F189" s="102" t="s">
        <v>107</v>
      </c>
    </row>
    <row r="190" ht="11.25">
      <c r="A190" s="17">
        <v>55</v>
      </c>
      <c r="B190" s="21" t="s">
        <v>108</v>
      </c>
      <c r="C190" s="12" t="s">
        <v>16</v>
      </c>
      <c r="D190" s="24">
        <v>0.0001142</v>
      </c>
      <c r="E190" s="2"/>
      <c r="F190" s="103" t="s">
        <v>109</v>
      </c>
    </row>
    <row r="191" ht="11.25">
      <c r="A191" s="12">
        <v>56</v>
      </c>
      <c r="B191" s="21" t="s">
        <v>227</v>
      </c>
      <c r="C191" s="12" t="s">
        <v>23</v>
      </c>
      <c r="D191" s="41">
        <v>0.048000000000000001</v>
      </c>
      <c r="E191" s="2"/>
      <c r="F191" s="28" t="s">
        <v>228</v>
      </c>
    </row>
    <row r="192" ht="42">
      <c r="A192" s="12">
        <v>57</v>
      </c>
      <c r="B192" s="21" t="s">
        <v>112</v>
      </c>
      <c r="C192" s="12" t="s">
        <v>27</v>
      </c>
      <c r="D192" s="44">
        <v>104.55</v>
      </c>
      <c r="E192" s="2"/>
      <c r="F192" s="104" t="s">
        <v>113</v>
      </c>
    </row>
    <row r="193" ht="11.25">
      <c r="A193" s="17">
        <v>58</v>
      </c>
      <c r="B193" s="21" t="s">
        <v>114</v>
      </c>
      <c r="C193" s="12" t="s">
        <v>30</v>
      </c>
      <c r="D193" s="58">
        <v>2</v>
      </c>
      <c r="E193" s="2"/>
      <c r="F193" s="105" t="s">
        <v>115</v>
      </c>
    </row>
    <row r="194" ht="11.25">
      <c r="A194" s="12">
        <v>59</v>
      </c>
      <c r="B194" s="21" t="s">
        <v>116</v>
      </c>
      <c r="C194" s="12" t="s">
        <v>30</v>
      </c>
      <c r="D194" s="58">
        <v>6</v>
      </c>
      <c r="E194" s="2"/>
      <c r="F194" s="105" t="s">
        <v>115</v>
      </c>
    </row>
    <row r="195" ht="11.25">
      <c r="A195" s="12">
        <v>60</v>
      </c>
      <c r="B195" s="21" t="s">
        <v>117</v>
      </c>
      <c r="C195" s="12" t="s">
        <v>30</v>
      </c>
      <c r="D195" s="58">
        <v>2</v>
      </c>
      <c r="E195" s="2"/>
      <c r="F195" s="105" t="s">
        <v>118</v>
      </c>
    </row>
    <row r="196" ht="11.25">
      <c r="A196" s="17">
        <v>61</v>
      </c>
      <c r="B196" s="21" t="s">
        <v>119</v>
      </c>
      <c r="C196" s="12" t="s">
        <v>30</v>
      </c>
      <c r="D196" s="58">
        <v>22</v>
      </c>
      <c r="E196" s="2"/>
      <c r="F196" s="105" t="s">
        <v>115</v>
      </c>
    </row>
    <row r="197" ht="11.25">
      <c r="A197" s="12">
        <v>62</v>
      </c>
      <c r="B197" s="21" t="s">
        <v>120</v>
      </c>
      <c r="C197" s="12" t="s">
        <v>30</v>
      </c>
      <c r="D197" s="58">
        <v>4</v>
      </c>
      <c r="E197" s="2"/>
      <c r="F197" s="105" t="s">
        <v>121</v>
      </c>
    </row>
    <row r="198" ht="11.25">
      <c r="A198" s="12">
        <v>63</v>
      </c>
      <c r="B198" s="21" t="s">
        <v>122</v>
      </c>
      <c r="C198" s="12" t="s">
        <v>30</v>
      </c>
      <c r="D198" s="58">
        <v>40</v>
      </c>
      <c r="E198" s="2"/>
      <c r="F198" s="105" t="s">
        <v>118</v>
      </c>
    </row>
    <row r="199" ht="11.25">
      <c r="A199" s="17">
        <v>64</v>
      </c>
      <c r="B199" s="21" t="s">
        <v>229</v>
      </c>
      <c r="C199" s="12" t="s">
        <v>30</v>
      </c>
      <c r="D199" s="58">
        <v>20</v>
      </c>
      <c r="E199" s="2"/>
      <c r="F199" s="105" t="s">
        <v>127</v>
      </c>
    </row>
    <row r="200" ht="11.25">
      <c r="A200" s="12">
        <v>65</v>
      </c>
      <c r="B200" s="21" t="s">
        <v>230</v>
      </c>
      <c r="C200" s="12" t="s">
        <v>30</v>
      </c>
      <c r="D200" s="58">
        <v>2</v>
      </c>
      <c r="E200" s="2"/>
      <c r="F200" s="105" t="s">
        <v>118</v>
      </c>
    </row>
    <row r="201" ht="11.25">
      <c r="A201" s="12">
        <v>66</v>
      </c>
      <c r="B201" s="21" t="s">
        <v>231</v>
      </c>
      <c r="C201" s="12" t="s">
        <v>30</v>
      </c>
      <c r="D201" s="58">
        <v>2</v>
      </c>
      <c r="E201" s="2"/>
      <c r="F201" s="105" t="s">
        <v>118</v>
      </c>
    </row>
    <row r="202" ht="11.25">
      <c r="A202" s="17">
        <v>67</v>
      </c>
      <c r="B202" s="21" t="s">
        <v>131</v>
      </c>
      <c r="C202" s="12" t="s">
        <v>30</v>
      </c>
      <c r="D202" s="58">
        <v>42</v>
      </c>
      <c r="E202" s="2"/>
      <c r="F202" s="106" t="s">
        <v>132</v>
      </c>
    </row>
    <row r="203" ht="11.25">
      <c r="A203" s="12">
        <v>68</v>
      </c>
      <c r="B203" s="21" t="s">
        <v>133</v>
      </c>
      <c r="C203" s="12" t="s">
        <v>36</v>
      </c>
      <c r="D203" s="44">
        <v>281.98000000000002</v>
      </c>
      <c r="E203" s="2"/>
      <c r="F203" s="106" t="s">
        <v>134</v>
      </c>
    </row>
    <row r="204" ht="11.25">
      <c r="A204" s="12">
        <v>69</v>
      </c>
      <c r="B204" s="21" t="s">
        <v>135</v>
      </c>
      <c r="C204" s="12" t="s">
        <v>30</v>
      </c>
      <c r="D204" s="58">
        <v>83</v>
      </c>
      <c r="E204" s="2"/>
      <c r="F204" s="106" t="s">
        <v>134</v>
      </c>
    </row>
    <row r="205" ht="11.25">
      <c r="A205" s="17">
        <v>70</v>
      </c>
      <c r="B205" s="21" t="s">
        <v>140</v>
      </c>
      <c r="C205" s="12" t="s">
        <v>30</v>
      </c>
      <c r="D205" s="58">
        <v>2</v>
      </c>
      <c r="E205" s="2"/>
      <c r="F205" s="105" t="s">
        <v>141</v>
      </c>
    </row>
    <row r="206" ht="11.25">
      <c r="A206" s="12">
        <v>71</v>
      </c>
      <c r="B206" s="21" t="s">
        <v>142</v>
      </c>
      <c r="C206" s="12" t="s">
        <v>30</v>
      </c>
      <c r="D206" s="58">
        <v>1</v>
      </c>
      <c r="E206" s="2"/>
      <c r="F206" s="105" t="s">
        <v>143</v>
      </c>
    </row>
    <row r="207" ht="11.25">
      <c r="A207" s="12">
        <v>72</v>
      </c>
      <c r="B207" s="21" t="s">
        <v>144</v>
      </c>
      <c r="C207" s="12" t="s">
        <v>30</v>
      </c>
      <c r="D207" s="58">
        <v>12</v>
      </c>
      <c r="E207" s="2"/>
      <c r="F207" s="105" t="s">
        <v>145</v>
      </c>
    </row>
    <row r="208" ht="11.25">
      <c r="A208" s="17">
        <v>73</v>
      </c>
      <c r="B208" s="21" t="s">
        <v>146</v>
      </c>
      <c r="C208" s="12" t="s">
        <v>30</v>
      </c>
      <c r="D208" s="58">
        <v>4</v>
      </c>
      <c r="E208" s="2"/>
      <c r="F208" s="105" t="s">
        <v>147</v>
      </c>
    </row>
    <row r="209" ht="11.25">
      <c r="A209" s="12">
        <v>74</v>
      </c>
      <c r="B209" s="21" t="s">
        <v>232</v>
      </c>
      <c r="C209" s="12" t="s">
        <v>30</v>
      </c>
      <c r="D209" s="58">
        <v>2</v>
      </c>
      <c r="E209" s="2"/>
      <c r="F209" s="105" t="s">
        <v>149</v>
      </c>
    </row>
    <row r="210" ht="11.25">
      <c r="A210" s="12">
        <v>75</v>
      </c>
      <c r="B210" s="21" t="s">
        <v>150</v>
      </c>
      <c r="C210" s="12" t="s">
        <v>30</v>
      </c>
      <c r="D210" s="58">
        <v>6</v>
      </c>
      <c r="E210" s="2"/>
      <c r="F210" s="107" t="s">
        <v>151</v>
      </c>
    </row>
    <row r="211" ht="11.25">
      <c r="A211" s="17">
        <v>76</v>
      </c>
      <c r="B211" s="21" t="s">
        <v>153</v>
      </c>
      <c r="C211" s="12" t="s">
        <v>30</v>
      </c>
      <c r="D211" s="58">
        <v>12</v>
      </c>
      <c r="E211" s="2"/>
      <c r="F211" s="108" t="s">
        <v>151</v>
      </c>
    </row>
    <row r="212" ht="11.25">
      <c r="A212" s="12">
        <v>77</v>
      </c>
      <c r="B212" s="21" t="s">
        <v>156</v>
      </c>
      <c r="C212" s="12" t="s">
        <v>12</v>
      </c>
      <c r="D212" s="41">
        <v>0.017999999999999999</v>
      </c>
      <c r="E212" s="2"/>
      <c r="F212" s="80" t="s">
        <v>14</v>
      </c>
    </row>
    <row r="213" ht="11.25">
      <c r="A213" s="12">
        <v>78</v>
      </c>
      <c r="B213" s="21" t="s">
        <v>157</v>
      </c>
      <c r="C213" s="12" t="s">
        <v>12</v>
      </c>
      <c r="D213" s="41">
        <v>0.0060000000000000001</v>
      </c>
      <c r="E213" s="2"/>
      <c r="F213" s="80" t="s">
        <v>14</v>
      </c>
    </row>
    <row r="214" ht="11.25">
      <c r="A214" s="17">
        <v>79</v>
      </c>
      <c r="B214" s="21" t="s">
        <v>158</v>
      </c>
      <c r="C214" s="12" t="s">
        <v>12</v>
      </c>
      <c r="D214" s="41">
        <v>0.0080000000000000002</v>
      </c>
      <c r="E214" s="2"/>
      <c r="F214" s="80" t="s">
        <v>14</v>
      </c>
    </row>
    <row r="215" ht="11.25">
      <c r="A215" s="12">
        <v>80</v>
      </c>
      <c r="B215" s="21" t="s">
        <v>159</v>
      </c>
      <c r="C215" s="12" t="s">
        <v>12</v>
      </c>
      <c r="D215" s="41">
        <v>0.0040000000000000001</v>
      </c>
      <c r="E215" s="2"/>
      <c r="F215" s="80" t="s">
        <v>14</v>
      </c>
    </row>
    <row r="216" ht="11.25">
      <c r="A216" s="12">
        <v>81</v>
      </c>
      <c r="B216" s="21" t="s">
        <v>160</v>
      </c>
      <c r="C216" s="12" t="s">
        <v>16</v>
      </c>
      <c r="D216" s="38">
        <v>0.61109999999999998</v>
      </c>
      <c r="E216" s="2"/>
      <c r="F216" s="81" t="s">
        <v>161</v>
      </c>
    </row>
    <row r="217" ht="11.25">
      <c r="A217" s="17">
        <v>82</v>
      </c>
      <c r="B217" s="21" t="s">
        <v>162</v>
      </c>
      <c r="C217" s="12" t="s">
        <v>27</v>
      </c>
      <c r="D217" s="56">
        <v>32.399999999999999</v>
      </c>
      <c r="E217" s="2"/>
      <c r="F217" s="82" t="s">
        <v>163</v>
      </c>
    </row>
    <row r="218" ht="11.25">
      <c r="A218" s="12">
        <v>83</v>
      </c>
      <c r="B218" s="21" t="s">
        <v>164</v>
      </c>
      <c r="C218" s="12" t="s">
        <v>23</v>
      </c>
      <c r="D218" s="44">
        <v>4.3799999999999999</v>
      </c>
      <c r="E218" s="2"/>
      <c r="F218" s="82" t="s">
        <v>65</v>
      </c>
    </row>
    <row r="219" ht="11.25">
      <c r="A219" s="12">
        <v>84</v>
      </c>
      <c r="B219" s="21" t="s">
        <v>165</v>
      </c>
      <c r="C219" s="12" t="s">
        <v>23</v>
      </c>
      <c r="D219" s="41">
        <v>9.7249999999999996</v>
      </c>
      <c r="E219" s="2"/>
      <c r="F219" s="82" t="s">
        <v>65</v>
      </c>
    </row>
    <row r="220" ht="11.25">
      <c r="A220" s="17">
        <v>85</v>
      </c>
      <c r="B220" s="21" t="s">
        <v>166</v>
      </c>
      <c r="C220" s="12" t="s">
        <v>23</v>
      </c>
      <c r="D220" s="44">
        <v>314.19</v>
      </c>
      <c r="E220" s="2"/>
      <c r="F220" s="82" t="s">
        <v>65</v>
      </c>
    </row>
    <row r="221" ht="11.25">
      <c r="A221" s="12">
        <v>86</v>
      </c>
      <c r="B221" s="21" t="s">
        <v>167</v>
      </c>
      <c r="C221" s="12" t="s">
        <v>23</v>
      </c>
      <c r="D221" s="56">
        <v>28.800000000000001</v>
      </c>
      <c r="E221" s="2"/>
      <c r="F221" s="82" t="s">
        <v>168</v>
      </c>
    </row>
    <row r="222" ht="11.25">
      <c r="A222" s="12">
        <v>87</v>
      </c>
      <c r="B222" s="21" t="s">
        <v>169</v>
      </c>
      <c r="C222" s="12" t="s">
        <v>23</v>
      </c>
      <c r="D222" s="41">
        <v>0.082000000000000003</v>
      </c>
      <c r="E222" s="2"/>
      <c r="F222" s="109" t="s">
        <v>73</v>
      </c>
    </row>
    <row r="223" ht="11.25">
      <c r="A223" s="17">
        <v>88</v>
      </c>
      <c r="B223" s="21" t="s">
        <v>170</v>
      </c>
      <c r="C223" s="12" t="s">
        <v>23</v>
      </c>
      <c r="D223" s="44">
        <v>8.0399999999999991</v>
      </c>
      <c r="E223" s="2"/>
      <c r="F223" s="109" t="s">
        <v>73</v>
      </c>
    </row>
    <row r="224" ht="11.25">
      <c r="A224" s="12">
        <v>89</v>
      </c>
      <c r="B224" s="21" t="s">
        <v>233</v>
      </c>
      <c r="C224" s="12" t="s">
        <v>23</v>
      </c>
      <c r="D224" s="44">
        <v>6.4199999999999999</v>
      </c>
      <c r="E224" s="2"/>
      <c r="F224" s="109" t="s">
        <v>73</v>
      </c>
    </row>
    <row r="225" ht="11.25">
      <c r="A225" s="12">
        <v>90</v>
      </c>
      <c r="B225" s="21" t="s">
        <v>233</v>
      </c>
      <c r="C225" s="12" t="s">
        <v>23</v>
      </c>
      <c r="D225" s="44">
        <v>5.5099999999999998</v>
      </c>
      <c r="E225" s="2"/>
      <c r="F225" s="109" t="s">
        <v>73</v>
      </c>
    </row>
    <row r="226" ht="11.25">
      <c r="A226" s="17">
        <v>91</v>
      </c>
      <c r="B226" s="21" t="s">
        <v>233</v>
      </c>
      <c r="C226" s="12" t="s">
        <v>23</v>
      </c>
      <c r="D226" s="44">
        <v>0.91000000000000003</v>
      </c>
      <c r="E226" s="2"/>
      <c r="F226" s="109" t="s">
        <v>73</v>
      </c>
    </row>
    <row r="227" ht="11.25">
      <c r="A227" s="12">
        <v>92</v>
      </c>
      <c r="B227" s="21" t="s">
        <v>233</v>
      </c>
      <c r="C227" s="12" t="s">
        <v>23</v>
      </c>
      <c r="D227" s="44">
        <v>1.4199999999999999</v>
      </c>
      <c r="E227" s="2"/>
      <c r="F227" s="109" t="s">
        <v>172</v>
      </c>
    </row>
    <row r="228" ht="11.25">
      <c r="A228" s="12">
        <v>93</v>
      </c>
      <c r="B228" s="21" t="s">
        <v>234</v>
      </c>
      <c r="C228" s="12" t="s">
        <v>23</v>
      </c>
      <c r="D228" s="56">
        <v>0.20000000000000001</v>
      </c>
      <c r="E228" s="2"/>
      <c r="F228" s="110" t="s">
        <v>172</v>
      </c>
    </row>
    <row r="229" ht="11.25">
      <c r="A229" s="17">
        <v>94</v>
      </c>
      <c r="B229" s="21" t="s">
        <v>171</v>
      </c>
      <c r="C229" s="12" t="s">
        <v>16</v>
      </c>
      <c r="D229" s="41">
        <v>57.594999999999999</v>
      </c>
      <c r="E229" s="2"/>
      <c r="F229" s="109" t="s">
        <v>172</v>
      </c>
    </row>
    <row r="230" ht="11.25">
      <c r="A230" s="12">
        <v>95</v>
      </c>
      <c r="B230" s="21" t="s">
        <v>173</v>
      </c>
      <c r="C230" s="12" t="s">
        <v>16</v>
      </c>
      <c r="D230" s="44">
        <v>28.780000000000001</v>
      </c>
      <c r="E230" s="2"/>
      <c r="F230" s="110" t="s">
        <v>172</v>
      </c>
    </row>
    <row r="231" ht="11.25">
      <c r="A231" s="12">
        <v>96</v>
      </c>
      <c r="B231" s="21" t="s">
        <v>174</v>
      </c>
      <c r="C231" s="12" t="s">
        <v>23</v>
      </c>
      <c r="D231" s="38">
        <v>0.023199999999999998</v>
      </c>
      <c r="E231" s="2"/>
      <c r="F231" s="109" t="s">
        <v>172</v>
      </c>
    </row>
    <row r="232" ht="11.25">
      <c r="A232" s="17">
        <v>97</v>
      </c>
      <c r="B232" s="21" t="s">
        <v>175</v>
      </c>
      <c r="C232" s="12" t="s">
        <v>16</v>
      </c>
      <c r="D232" s="41">
        <v>0.078</v>
      </c>
      <c r="E232" s="2"/>
      <c r="F232" s="111" t="s">
        <v>172</v>
      </c>
    </row>
    <row r="233" ht="11.25">
      <c r="A233" s="12">
        <v>98</v>
      </c>
      <c r="B233" s="21" t="s">
        <v>177</v>
      </c>
      <c r="C233" s="12" t="s">
        <v>16</v>
      </c>
      <c r="D233" s="38">
        <v>0.1124</v>
      </c>
      <c r="E233" s="2"/>
      <c r="F233" s="112" t="s">
        <v>178</v>
      </c>
    </row>
    <row r="234" ht="11.25">
      <c r="A234" s="12">
        <v>99</v>
      </c>
      <c r="B234" s="21" t="s">
        <v>179</v>
      </c>
      <c r="C234" s="12" t="s">
        <v>30</v>
      </c>
      <c r="D234" s="58">
        <v>6</v>
      </c>
      <c r="E234" s="2"/>
      <c r="F234" s="109" t="s">
        <v>180</v>
      </c>
    </row>
    <row r="235" ht="11.25">
      <c r="A235" s="17">
        <v>100</v>
      </c>
      <c r="B235" s="21" t="s">
        <v>235</v>
      </c>
      <c r="C235" s="12" t="s">
        <v>16</v>
      </c>
      <c r="D235" s="26">
        <v>0.19051199999999999</v>
      </c>
      <c r="E235" s="2"/>
      <c r="F235" s="82" t="s">
        <v>236</v>
      </c>
    </row>
    <row r="236" ht="11.25">
      <c r="A236" s="12">
        <v>101</v>
      </c>
      <c r="B236" s="21" t="s">
        <v>237</v>
      </c>
      <c r="C236" s="12" t="s">
        <v>16</v>
      </c>
      <c r="D236" s="41">
        <v>0.025000000000000001</v>
      </c>
      <c r="E236" s="2"/>
      <c r="F236" s="82" t="s">
        <v>238</v>
      </c>
    </row>
    <row r="237" ht="11.25">
      <c r="A237" s="12">
        <v>102</v>
      </c>
      <c r="B237" s="21" t="s">
        <v>181</v>
      </c>
      <c r="C237" s="12" t="s">
        <v>39</v>
      </c>
      <c r="D237" s="41">
        <v>1.345</v>
      </c>
      <c r="E237" s="2"/>
      <c r="F237" s="82" t="s">
        <v>182</v>
      </c>
    </row>
    <row r="238" ht="11.25">
      <c r="A238" s="17">
        <v>103</v>
      </c>
      <c r="B238" s="21" t="s">
        <v>183</v>
      </c>
      <c r="C238" s="12" t="s">
        <v>39</v>
      </c>
      <c r="D238" s="56">
        <v>441.60000000000002</v>
      </c>
      <c r="E238" s="2"/>
      <c r="F238" s="107" t="s">
        <v>184</v>
      </c>
    </row>
    <row r="239" ht="11.25">
      <c r="A239" s="12">
        <v>104</v>
      </c>
      <c r="B239" s="21" t="s">
        <v>239</v>
      </c>
      <c r="C239" s="12" t="s">
        <v>23</v>
      </c>
      <c r="D239" s="44">
        <v>0.34000000000000002</v>
      </c>
      <c r="E239" s="2"/>
      <c r="F239" s="82" t="s">
        <v>186</v>
      </c>
    </row>
    <row r="240" ht="11.25">
      <c r="A240" s="12">
        <v>105</v>
      </c>
      <c r="B240" s="21" t="s">
        <v>185</v>
      </c>
      <c r="C240" s="12" t="s">
        <v>23</v>
      </c>
      <c r="D240" s="44">
        <v>12.119999999999999</v>
      </c>
      <c r="E240" s="2"/>
      <c r="F240" s="82" t="s">
        <v>186</v>
      </c>
    </row>
    <row r="241" ht="11.25">
      <c r="A241" s="17">
        <v>106</v>
      </c>
      <c r="B241" s="21" t="s">
        <v>240</v>
      </c>
      <c r="C241" s="12" t="s">
        <v>16</v>
      </c>
      <c r="D241" s="41">
        <v>0.69099999999999995</v>
      </c>
      <c r="E241" s="2"/>
      <c r="F241" s="113" t="s">
        <v>241</v>
      </c>
    </row>
    <row r="242" ht="11.25">
      <c r="A242" s="12">
        <v>107</v>
      </c>
      <c r="B242" s="21" t="s">
        <v>187</v>
      </c>
      <c r="C242" s="12" t="s">
        <v>27</v>
      </c>
      <c r="D242" s="56">
        <v>36.600000000000001</v>
      </c>
      <c r="E242" s="2"/>
      <c r="F242" s="109" t="s">
        <v>107</v>
      </c>
    </row>
    <row r="243" ht="11.25">
      <c r="A243" s="12">
        <v>108</v>
      </c>
      <c r="B243" s="21" t="s">
        <v>242</v>
      </c>
      <c r="C243" s="12" t="s">
        <v>23</v>
      </c>
      <c r="D243" s="44">
        <f>8.98+7.36+1.62</f>
        <v>17.960000000000001</v>
      </c>
      <c r="E243" s="2"/>
      <c r="F243" s="114" t="s">
        <v>243</v>
      </c>
    </row>
    <row r="244" ht="11.25">
      <c r="A244" s="17">
        <v>109</v>
      </c>
      <c r="B244" s="21" t="s">
        <v>244</v>
      </c>
      <c r="C244" s="12" t="s">
        <v>27</v>
      </c>
      <c r="D244" s="41">
        <v>0.216</v>
      </c>
      <c r="E244" s="2"/>
      <c r="F244" s="109" t="s">
        <v>245</v>
      </c>
    </row>
    <row r="245" ht="11.25">
      <c r="A245" s="12">
        <v>110</v>
      </c>
      <c r="B245" s="21" t="s">
        <v>188</v>
      </c>
      <c r="C245" s="12" t="s">
        <v>30</v>
      </c>
      <c r="D245" s="58">
        <v>12</v>
      </c>
      <c r="E245" s="2"/>
      <c r="F245" s="113" t="s">
        <v>189</v>
      </c>
    </row>
    <row r="246" ht="11.25">
      <c r="A246" s="12">
        <v>111</v>
      </c>
      <c r="B246" s="21" t="s">
        <v>192</v>
      </c>
      <c r="C246" s="12" t="s">
        <v>30</v>
      </c>
      <c r="D246" s="58">
        <v>42</v>
      </c>
      <c r="E246" s="2"/>
      <c r="F246" s="82" t="s">
        <v>191</v>
      </c>
    </row>
    <row r="247" ht="11.25">
      <c r="A247" s="17">
        <v>112</v>
      </c>
      <c r="B247" s="21" t="s">
        <v>193</v>
      </c>
      <c r="C247" s="12" t="s">
        <v>36</v>
      </c>
      <c r="D247" s="58">
        <v>10</v>
      </c>
      <c r="E247" s="2"/>
      <c r="F247" s="109" t="s">
        <v>246</v>
      </c>
    </row>
    <row r="248" ht="11.25">
      <c r="A248" s="12">
        <v>113</v>
      </c>
      <c r="B248" s="21" t="s">
        <v>247</v>
      </c>
      <c r="C248" s="12" t="s">
        <v>36</v>
      </c>
      <c r="D248" s="56">
        <v>0.20000000000000001</v>
      </c>
      <c r="E248" s="2"/>
      <c r="F248" s="109" t="s">
        <v>246</v>
      </c>
    </row>
    <row r="249" ht="11.25">
      <c r="A249" s="12">
        <v>114</v>
      </c>
      <c r="B249" s="21" t="s">
        <v>248</v>
      </c>
      <c r="C249" s="12" t="s">
        <v>36</v>
      </c>
      <c r="D249" s="58">
        <v>2</v>
      </c>
      <c r="E249" s="2"/>
      <c r="F249" s="109" t="s">
        <v>246</v>
      </c>
    </row>
    <row r="250" ht="11.25">
      <c r="A250" s="17">
        <v>115</v>
      </c>
      <c r="B250" s="21" t="s">
        <v>196</v>
      </c>
      <c r="C250" s="12" t="s">
        <v>36</v>
      </c>
      <c r="D250" s="58">
        <v>10</v>
      </c>
      <c r="E250" s="2"/>
      <c r="F250" s="109" t="s">
        <v>246</v>
      </c>
    </row>
    <row r="251" ht="11.25">
      <c r="A251" s="12">
        <v>116</v>
      </c>
      <c r="B251" s="21" t="s">
        <v>198</v>
      </c>
      <c r="C251" s="12" t="s">
        <v>36</v>
      </c>
      <c r="D251" s="58">
        <v>216</v>
      </c>
      <c r="E251" s="2"/>
      <c r="F251" s="109" t="s">
        <v>246</v>
      </c>
    </row>
    <row r="252" ht="11.25">
      <c r="A252" s="12">
        <v>117</v>
      </c>
      <c r="B252" s="21" t="s">
        <v>201</v>
      </c>
      <c r="C252" s="12" t="s">
        <v>36</v>
      </c>
      <c r="D252" s="58">
        <v>2</v>
      </c>
      <c r="E252" s="2"/>
      <c r="F252" s="109" t="s">
        <v>246</v>
      </c>
    </row>
    <row r="253" ht="11.25">
      <c r="A253" s="17">
        <v>118</v>
      </c>
      <c r="B253" s="21" t="s">
        <v>203</v>
      </c>
      <c r="C253" s="12" t="s">
        <v>36</v>
      </c>
      <c r="D253" s="58">
        <v>30</v>
      </c>
      <c r="E253" s="2"/>
      <c r="F253" s="109" t="s">
        <v>246</v>
      </c>
    </row>
    <row r="254" ht="11.25">
      <c r="A254" s="12">
        <v>119</v>
      </c>
      <c r="B254" s="21" t="s">
        <v>204</v>
      </c>
      <c r="C254" s="12" t="s">
        <v>36</v>
      </c>
      <c r="D254" s="56">
        <v>0.59999999999999998</v>
      </c>
      <c r="E254" s="2"/>
      <c r="F254" s="109" t="s">
        <v>246</v>
      </c>
    </row>
    <row r="255" ht="11.25">
      <c r="A255" s="12">
        <v>120</v>
      </c>
      <c r="B255" s="21" t="s">
        <v>205</v>
      </c>
      <c r="C255" s="12" t="s">
        <v>30</v>
      </c>
      <c r="D255" s="58">
        <v>8</v>
      </c>
      <c r="E255" s="2"/>
      <c r="F255" s="115" t="s">
        <v>206</v>
      </c>
    </row>
    <row r="256" ht="11.25">
      <c r="A256" s="17">
        <v>121</v>
      </c>
      <c r="B256" s="21" t="s">
        <v>207</v>
      </c>
      <c r="C256" s="12" t="s">
        <v>30</v>
      </c>
      <c r="D256" s="58">
        <v>8</v>
      </c>
      <c r="E256" s="2"/>
      <c r="F256" s="115" t="s">
        <v>206</v>
      </c>
    </row>
    <row r="257" ht="11.25">
      <c r="A257" s="12">
        <v>122</v>
      </c>
      <c r="B257" s="21" t="s">
        <v>208</v>
      </c>
      <c r="C257" s="12" t="s">
        <v>30</v>
      </c>
      <c r="D257" s="58">
        <v>4</v>
      </c>
      <c r="E257" s="2"/>
      <c r="F257" s="115" t="s">
        <v>206</v>
      </c>
    </row>
    <row r="258" ht="11.25">
      <c r="A258" s="12">
        <v>123</v>
      </c>
      <c r="B258" s="21" t="s">
        <v>210</v>
      </c>
      <c r="C258" s="12" t="s">
        <v>30</v>
      </c>
      <c r="D258" s="58">
        <v>24</v>
      </c>
      <c r="E258" s="2"/>
      <c r="F258" s="115" t="s">
        <v>206</v>
      </c>
    </row>
    <row r="259" ht="11.25">
      <c r="A259" s="17">
        <v>124</v>
      </c>
      <c r="B259" s="21" t="s">
        <v>211</v>
      </c>
      <c r="C259" s="12" t="s">
        <v>30</v>
      </c>
      <c r="D259" s="58">
        <v>2</v>
      </c>
      <c r="E259" s="2"/>
      <c r="F259" s="116" t="s">
        <v>212</v>
      </c>
    </row>
    <row r="260" ht="11.25">
      <c r="A260" s="12">
        <v>125</v>
      </c>
      <c r="B260" s="21" t="s">
        <v>249</v>
      </c>
      <c r="C260" s="12" t="s">
        <v>30</v>
      </c>
      <c r="D260" s="58">
        <v>2</v>
      </c>
      <c r="E260" s="2"/>
      <c r="F260" s="116" t="s">
        <v>212</v>
      </c>
    </row>
    <row r="261" ht="11.25">
      <c r="A261" s="12">
        <v>126</v>
      </c>
      <c r="B261" s="21" t="s">
        <v>213</v>
      </c>
      <c r="C261" s="12" t="s">
        <v>30</v>
      </c>
      <c r="D261" s="58">
        <v>4</v>
      </c>
      <c r="E261" s="2"/>
      <c r="F261" s="116" t="s">
        <v>212</v>
      </c>
    </row>
    <row r="262" ht="11.25">
      <c r="A262" s="17">
        <v>127</v>
      </c>
      <c r="B262" s="21" t="s">
        <v>250</v>
      </c>
      <c r="C262" s="12" t="s">
        <v>30</v>
      </c>
      <c r="D262" s="58">
        <v>10</v>
      </c>
      <c r="E262" s="2"/>
      <c r="F262" s="117" t="s">
        <v>212</v>
      </c>
    </row>
    <row r="263" ht="11.25">
      <c r="A263" s="75">
        <v>128</v>
      </c>
      <c r="B263" s="74" t="s">
        <v>214</v>
      </c>
      <c r="C263" s="75" t="s">
        <v>30</v>
      </c>
      <c r="D263" s="76">
        <v>12</v>
      </c>
      <c r="E263" s="2"/>
      <c r="F263" s="113" t="s">
        <v>215</v>
      </c>
    </row>
    <row r="264" ht="17.25" customHeight="1">
      <c r="A264" s="77" t="s">
        <v>251</v>
      </c>
      <c r="B264" s="78"/>
      <c r="C264" s="78"/>
      <c r="D264" s="78"/>
      <c r="E264" s="78"/>
      <c r="F264" s="79"/>
    </row>
    <row r="265" ht="11.25">
      <c r="A265" s="17">
        <v>1</v>
      </c>
      <c r="B265" s="18" t="s">
        <v>11</v>
      </c>
      <c r="C265" s="17" t="s">
        <v>12</v>
      </c>
      <c r="D265" s="19">
        <v>0.0080000000000000002</v>
      </c>
      <c r="E265" s="2"/>
      <c r="F265" s="80" t="s">
        <v>14</v>
      </c>
    </row>
    <row r="266" ht="11.25">
      <c r="A266" s="17">
        <v>2</v>
      </c>
      <c r="B266" s="21" t="s">
        <v>15</v>
      </c>
      <c r="C266" s="12" t="s">
        <v>16</v>
      </c>
      <c r="D266" s="22">
        <v>0.00066</v>
      </c>
      <c r="E266" s="2"/>
      <c r="F266" s="81" t="s">
        <v>17</v>
      </c>
    </row>
    <row r="267" ht="11.25">
      <c r="A267" s="17">
        <v>3</v>
      </c>
      <c r="B267" s="21" t="s">
        <v>18</v>
      </c>
      <c r="C267" s="12" t="s">
        <v>16</v>
      </c>
      <c r="D267" s="24">
        <v>0.0047333999999999996</v>
      </c>
      <c r="E267" s="2"/>
      <c r="F267" s="82" t="s">
        <v>19</v>
      </c>
    </row>
    <row r="268" ht="11.25">
      <c r="A268" s="17">
        <v>4</v>
      </c>
      <c r="B268" s="21" t="s">
        <v>20</v>
      </c>
      <c r="C268" s="12" t="s">
        <v>16</v>
      </c>
      <c r="D268" s="24">
        <v>0.00035839999999999998</v>
      </c>
      <c r="E268" s="2"/>
      <c r="F268" s="82" t="s">
        <v>21</v>
      </c>
    </row>
    <row r="269" ht="11.25">
      <c r="A269" s="17">
        <v>5</v>
      </c>
      <c r="B269" s="21" t="s">
        <v>22</v>
      </c>
      <c r="C269" s="12" t="s">
        <v>23</v>
      </c>
      <c r="D269" s="38">
        <v>0.35959999999999998</v>
      </c>
      <c r="E269" s="2"/>
      <c r="F269" s="82" t="s">
        <v>24</v>
      </c>
    </row>
    <row r="270" ht="11.25">
      <c r="A270" s="17">
        <v>6</v>
      </c>
      <c r="B270" s="21" t="s">
        <v>25</v>
      </c>
      <c r="C270" s="12" t="s">
        <v>23</v>
      </c>
      <c r="D270" s="26">
        <v>24.881647999999998</v>
      </c>
      <c r="E270" s="2"/>
      <c r="F270" s="82" t="s">
        <v>24</v>
      </c>
    </row>
    <row r="271" ht="11.25">
      <c r="A271" s="17">
        <v>7</v>
      </c>
      <c r="B271" s="21" t="s">
        <v>26</v>
      </c>
      <c r="C271" s="12" t="s">
        <v>27</v>
      </c>
      <c r="D271" s="26">
        <f>55.415632+8.626768+46.788864</f>
        <v>110.831264</v>
      </c>
      <c r="E271" s="2"/>
      <c r="F271" s="82" t="s">
        <v>28</v>
      </c>
    </row>
    <row r="272" ht="11.25">
      <c r="A272" s="17">
        <v>8</v>
      </c>
      <c r="B272" s="21" t="s">
        <v>29</v>
      </c>
      <c r="C272" s="12" t="s">
        <v>30</v>
      </c>
      <c r="D272" s="38">
        <v>0.38829999999999998</v>
      </c>
      <c r="E272" s="2"/>
      <c r="F272" s="82" t="s">
        <v>31</v>
      </c>
    </row>
    <row r="273" ht="11.25">
      <c r="A273" s="17">
        <v>9</v>
      </c>
      <c r="B273" s="21" t="s">
        <v>32</v>
      </c>
      <c r="C273" s="12" t="s">
        <v>23</v>
      </c>
      <c r="D273" s="26">
        <f>96.317499+2.326805+93.990694-84.4609</f>
        <v>108.174098</v>
      </c>
      <c r="E273" s="2"/>
      <c r="F273" s="82"/>
    </row>
    <row r="274" ht="11.25">
      <c r="A274" s="17">
        <v>10</v>
      </c>
      <c r="B274" s="21" t="s">
        <v>33</v>
      </c>
      <c r="C274" s="12" t="s">
        <v>34</v>
      </c>
      <c r="D274" s="24">
        <v>24.5126782</v>
      </c>
      <c r="E274" s="2"/>
      <c r="F274" s="82"/>
    </row>
    <row r="275" ht="11.25">
      <c r="A275" s="17">
        <v>11</v>
      </c>
      <c r="B275" s="21" t="s">
        <v>35</v>
      </c>
      <c r="C275" s="12" t="s">
        <v>36</v>
      </c>
      <c r="D275" s="38">
        <v>4605.4692999999997</v>
      </c>
      <c r="E275" s="2"/>
      <c r="F275" s="83" t="s">
        <v>37</v>
      </c>
    </row>
    <row r="276" ht="11.25">
      <c r="A276" s="17">
        <v>12</v>
      </c>
      <c r="B276" s="21" t="s">
        <v>38</v>
      </c>
      <c r="C276" s="12" t="s">
        <v>39</v>
      </c>
      <c r="D276" s="38">
        <v>0.13439999999999999</v>
      </c>
      <c r="E276" s="2"/>
      <c r="F276" s="84" t="s">
        <v>40</v>
      </c>
    </row>
    <row r="277" ht="11.25">
      <c r="A277" s="17">
        <v>13</v>
      </c>
      <c r="B277" s="21" t="s">
        <v>41</v>
      </c>
      <c r="C277" s="12" t="s">
        <v>27</v>
      </c>
      <c r="D277" s="38">
        <v>0.067199999999999996</v>
      </c>
      <c r="E277" s="2"/>
      <c r="F277" s="85" t="s">
        <v>42</v>
      </c>
    </row>
    <row r="278" ht="11.25">
      <c r="A278" s="17">
        <v>14</v>
      </c>
      <c r="B278" s="21" t="s">
        <v>43</v>
      </c>
      <c r="C278" s="12" t="s">
        <v>27</v>
      </c>
      <c r="D278" s="38">
        <v>5.5076000000000001</v>
      </c>
      <c r="E278" s="2"/>
      <c r="F278" s="80" t="s">
        <v>44</v>
      </c>
    </row>
    <row r="279" ht="11.25">
      <c r="A279" s="17">
        <v>15</v>
      </c>
      <c r="B279" s="21" t="s">
        <v>45</v>
      </c>
      <c r="C279" s="12" t="s">
        <v>16</v>
      </c>
      <c r="D279" s="24">
        <v>0.00069570000000000005</v>
      </c>
      <c r="E279" s="2"/>
      <c r="F279" s="80" t="s">
        <v>44</v>
      </c>
    </row>
    <row r="280" ht="11.25">
      <c r="A280" s="17">
        <v>16</v>
      </c>
      <c r="B280" s="21" t="s">
        <v>46</v>
      </c>
      <c r="C280" s="12" t="s">
        <v>27</v>
      </c>
      <c r="D280" s="22">
        <v>65.207080000000005</v>
      </c>
      <c r="E280" s="2"/>
      <c r="F280" s="86" t="s">
        <v>44</v>
      </c>
    </row>
    <row r="281" ht="11.25">
      <c r="A281" s="17">
        <v>17</v>
      </c>
      <c r="B281" s="21" t="s">
        <v>47</v>
      </c>
      <c r="C281" s="12" t="s">
        <v>16</v>
      </c>
      <c r="D281" s="38">
        <v>0.0044000000000000003</v>
      </c>
      <c r="E281" s="2"/>
      <c r="F281" s="87" t="s">
        <v>48</v>
      </c>
    </row>
    <row r="282" ht="11.25">
      <c r="A282" s="17">
        <v>18</v>
      </c>
      <c r="B282" s="21" t="s">
        <v>49</v>
      </c>
      <c r="C282" s="12" t="s">
        <v>16</v>
      </c>
      <c r="D282" s="41">
        <v>0.012</v>
      </c>
      <c r="E282" s="2"/>
      <c r="F282" s="87" t="s">
        <v>48</v>
      </c>
    </row>
    <row r="283" ht="11.25">
      <c r="A283" s="17">
        <v>19</v>
      </c>
      <c r="B283" s="21" t="s">
        <v>50</v>
      </c>
      <c r="C283" s="12" t="s">
        <v>27</v>
      </c>
      <c r="D283" s="41">
        <v>2.3149999999999999</v>
      </c>
      <c r="E283" s="2"/>
      <c r="F283" s="87" t="s">
        <v>48</v>
      </c>
    </row>
    <row r="284" ht="11.25">
      <c r="A284" s="17">
        <v>20</v>
      </c>
      <c r="B284" s="21" t="s">
        <v>51</v>
      </c>
      <c r="C284" s="12" t="s">
        <v>16</v>
      </c>
      <c r="D284" s="24">
        <v>0.013224400000000001</v>
      </c>
      <c r="E284" s="2"/>
      <c r="F284" s="82" t="s">
        <v>52</v>
      </c>
    </row>
    <row r="285" ht="11.25">
      <c r="A285" s="17">
        <v>21</v>
      </c>
      <c r="B285" s="21" t="s">
        <v>53</v>
      </c>
      <c r="C285" s="12" t="s">
        <v>16</v>
      </c>
      <c r="D285" s="24">
        <v>0.00065919999999999998</v>
      </c>
      <c r="E285" s="2"/>
      <c r="F285" s="91" t="s">
        <v>54</v>
      </c>
    </row>
    <row r="286" ht="11.25">
      <c r="A286" s="17">
        <v>22</v>
      </c>
      <c r="B286" s="21" t="s">
        <v>55</v>
      </c>
      <c r="C286" s="12" t="s">
        <v>16</v>
      </c>
      <c r="D286" s="26">
        <v>0.011583</v>
      </c>
      <c r="E286" s="2"/>
      <c r="F286" s="89" t="s">
        <v>56</v>
      </c>
    </row>
    <row r="287" ht="11.25">
      <c r="A287" s="17">
        <v>23</v>
      </c>
      <c r="B287" s="21" t="s">
        <v>57</v>
      </c>
      <c r="C287" s="12" t="s">
        <v>30</v>
      </c>
      <c r="D287" s="22">
        <v>0.34771999999999997</v>
      </c>
      <c r="E287" s="2"/>
      <c r="F287" s="21" t="s">
        <v>58</v>
      </c>
    </row>
    <row r="288" ht="11.25">
      <c r="A288" s="17">
        <v>24</v>
      </c>
      <c r="B288" s="21" t="s">
        <v>59</v>
      </c>
      <c r="C288" s="12" t="s">
        <v>27</v>
      </c>
      <c r="D288" s="44">
        <v>0.35999999999999999</v>
      </c>
      <c r="E288" s="2"/>
      <c r="F288" s="81" t="s">
        <v>14</v>
      </c>
    </row>
    <row r="289" ht="11.25">
      <c r="A289" s="17">
        <v>25</v>
      </c>
      <c r="B289" s="21" t="s">
        <v>62</v>
      </c>
      <c r="C289" s="12" t="s">
        <v>16</v>
      </c>
      <c r="D289" s="24">
        <v>4.4400000000000002e-05</v>
      </c>
      <c r="E289" s="2"/>
      <c r="F289" s="93" t="s">
        <v>63</v>
      </c>
    </row>
    <row r="290" ht="11.25">
      <c r="A290" s="17">
        <v>26</v>
      </c>
      <c r="B290" s="21" t="s">
        <v>64</v>
      </c>
      <c r="C290" s="12" t="s">
        <v>23</v>
      </c>
      <c r="D290" s="22">
        <v>0.01976</v>
      </c>
      <c r="E290" s="2"/>
      <c r="F290" s="85" t="s">
        <v>65</v>
      </c>
    </row>
    <row r="291" ht="11.25">
      <c r="A291" s="17">
        <v>27</v>
      </c>
      <c r="B291" s="21" t="s">
        <v>66</v>
      </c>
      <c r="C291" s="12" t="s">
        <v>16</v>
      </c>
      <c r="D291" s="26">
        <v>0.0014339999999999999</v>
      </c>
      <c r="E291" s="2"/>
      <c r="F291" s="80" t="s">
        <v>67</v>
      </c>
    </row>
    <row r="292" ht="11.25">
      <c r="A292" s="17">
        <v>28</v>
      </c>
      <c r="B292" s="21" t="s">
        <v>68</v>
      </c>
      <c r="C292" s="12" t="s">
        <v>16</v>
      </c>
      <c r="D292" s="24">
        <v>0.0049546</v>
      </c>
      <c r="E292" s="2"/>
      <c r="F292" s="21" t="s">
        <v>69</v>
      </c>
    </row>
    <row r="293" ht="11.25">
      <c r="A293" s="17">
        <v>29</v>
      </c>
      <c r="B293" s="21" t="s">
        <v>70</v>
      </c>
      <c r="C293" s="12" t="s">
        <v>16</v>
      </c>
      <c r="D293" s="26">
        <v>0.0038609999999999998</v>
      </c>
      <c r="E293" s="2"/>
      <c r="F293" s="94" t="s">
        <v>71</v>
      </c>
    </row>
    <row r="294" ht="11.25">
      <c r="A294" s="17">
        <v>30</v>
      </c>
      <c r="B294" s="21" t="s">
        <v>72</v>
      </c>
      <c r="C294" s="12" t="s">
        <v>23</v>
      </c>
      <c r="D294" s="38">
        <v>0.0016000000000000001</v>
      </c>
      <c r="E294" s="2"/>
      <c r="F294" s="95" t="s">
        <v>73</v>
      </c>
    </row>
    <row r="295" ht="11.25">
      <c r="A295" s="17">
        <v>31</v>
      </c>
      <c r="B295" s="21" t="s">
        <v>74</v>
      </c>
      <c r="C295" s="12" t="s">
        <v>23</v>
      </c>
      <c r="D295" s="22">
        <f>0.06786+0.28782+0.17306</f>
        <v>0.52873999999999999</v>
      </c>
      <c r="E295" s="2"/>
      <c r="F295" s="96" t="s">
        <v>75</v>
      </c>
    </row>
    <row r="296" ht="11.25">
      <c r="A296" s="17">
        <v>32</v>
      </c>
      <c r="B296" s="21" t="s">
        <v>76</v>
      </c>
      <c r="C296" s="12" t="s">
        <v>23</v>
      </c>
      <c r="D296" s="22">
        <f>0.46088-0.0116</f>
        <v>0.44928000000000001</v>
      </c>
      <c r="E296" s="2"/>
      <c r="F296" s="21" t="s">
        <v>77</v>
      </c>
    </row>
    <row r="297" ht="11.25">
      <c r="A297" s="17">
        <v>33</v>
      </c>
      <c r="B297" s="21" t="s">
        <v>78</v>
      </c>
      <c r="C297" s="12" t="s">
        <v>23</v>
      </c>
      <c r="D297" s="22">
        <f>0.16272+0.006+0.15672+0.54</f>
        <v>0.86543999999999999</v>
      </c>
      <c r="E297" s="2"/>
      <c r="F297" s="97" t="s">
        <v>77</v>
      </c>
    </row>
    <row r="298" ht="11.25">
      <c r="A298" s="17">
        <v>34</v>
      </c>
      <c r="B298" s="21" t="s">
        <v>79</v>
      </c>
      <c r="C298" s="12" t="s">
        <v>16</v>
      </c>
      <c r="D298" s="26">
        <v>0.051971999999999997</v>
      </c>
      <c r="E298" s="2"/>
      <c r="F298" s="98" t="s">
        <v>80</v>
      </c>
    </row>
    <row r="299" ht="11.25">
      <c r="A299" s="17">
        <v>35</v>
      </c>
      <c r="B299" s="21" t="s">
        <v>81</v>
      </c>
      <c r="C299" s="12" t="s">
        <v>16</v>
      </c>
      <c r="D299" s="24">
        <v>7.1400000000000001e-05</v>
      </c>
      <c r="E299" s="2"/>
      <c r="F299" s="99" t="s">
        <v>82</v>
      </c>
    </row>
    <row r="300" ht="11.25">
      <c r="A300" s="17">
        <v>36</v>
      </c>
      <c r="B300" s="21" t="s">
        <v>83</v>
      </c>
      <c r="C300" s="12" t="s">
        <v>16</v>
      </c>
      <c r="D300" s="26">
        <v>2.8e-05</v>
      </c>
      <c r="E300" s="2"/>
      <c r="F300" s="96" t="s">
        <v>84</v>
      </c>
    </row>
    <row r="301" ht="11.25">
      <c r="A301" s="17">
        <v>37</v>
      </c>
      <c r="B301" s="21" t="s">
        <v>85</v>
      </c>
      <c r="C301" s="12" t="s">
        <v>86</v>
      </c>
      <c r="D301" s="24">
        <v>0.0083102999999999996</v>
      </c>
      <c r="E301" s="2"/>
      <c r="F301" s="80" t="s">
        <v>87</v>
      </c>
    </row>
    <row r="302" ht="11.25">
      <c r="A302" s="17">
        <v>38</v>
      </c>
      <c r="B302" s="21" t="s">
        <v>88</v>
      </c>
      <c r="C302" s="12" t="s">
        <v>16</v>
      </c>
      <c r="D302" s="26">
        <v>0.17469399999999999</v>
      </c>
      <c r="E302" s="2"/>
      <c r="F302" s="21" t="s">
        <v>89</v>
      </c>
    </row>
    <row r="303" ht="11.25">
      <c r="A303" s="17">
        <v>39</v>
      </c>
      <c r="B303" s="21" t="s">
        <v>90</v>
      </c>
      <c r="C303" s="12" t="s">
        <v>16</v>
      </c>
      <c r="D303" s="26">
        <v>0.016482</v>
      </c>
      <c r="E303" s="2"/>
      <c r="F303" s="80" t="s">
        <v>91</v>
      </c>
    </row>
    <row r="304" ht="11.25">
      <c r="A304" s="17">
        <v>40</v>
      </c>
      <c r="B304" s="21" t="s">
        <v>92</v>
      </c>
      <c r="C304" s="12" t="s">
        <v>16</v>
      </c>
      <c r="D304" s="24">
        <v>0.020325800000000002</v>
      </c>
      <c r="E304" s="2"/>
      <c r="F304" s="80" t="s">
        <v>91</v>
      </c>
    </row>
    <row r="305" ht="11.25">
      <c r="A305" s="17">
        <v>41</v>
      </c>
      <c r="B305" s="21" t="s">
        <v>93</v>
      </c>
      <c r="C305" s="12" t="s">
        <v>16</v>
      </c>
      <c r="D305" s="24">
        <v>0.00097340000000000002</v>
      </c>
      <c r="E305" s="2"/>
      <c r="F305" s="100" t="s">
        <v>94</v>
      </c>
    </row>
    <row r="306" ht="11.25">
      <c r="A306" s="17">
        <v>42</v>
      </c>
      <c r="B306" s="21" t="s">
        <v>225</v>
      </c>
      <c r="C306" s="12" t="s">
        <v>16</v>
      </c>
      <c r="D306" s="22">
        <v>0.0048599999999999997</v>
      </c>
      <c r="E306" s="2"/>
      <c r="F306" s="101" t="s">
        <v>226</v>
      </c>
    </row>
    <row r="307" ht="11.25">
      <c r="A307" s="17">
        <v>43</v>
      </c>
      <c r="B307" s="21" t="s">
        <v>95</v>
      </c>
      <c r="C307" s="12" t="s">
        <v>16</v>
      </c>
      <c r="D307" s="24">
        <v>0.00086209999999999998</v>
      </c>
      <c r="E307" s="2"/>
      <c r="F307" s="80" t="s">
        <v>96</v>
      </c>
    </row>
    <row r="308" ht="11.25">
      <c r="A308" s="17">
        <v>44</v>
      </c>
      <c r="B308" s="21" t="s">
        <v>97</v>
      </c>
      <c r="C308" s="12" t="s">
        <v>23</v>
      </c>
      <c r="D308" s="22">
        <v>0.016559999999999998</v>
      </c>
      <c r="E308" s="2"/>
      <c r="F308" s="80" t="s">
        <v>98</v>
      </c>
    </row>
    <row r="309" ht="11.25">
      <c r="A309" s="17">
        <v>45</v>
      </c>
      <c r="B309" s="21" t="s">
        <v>99</v>
      </c>
      <c r="C309" s="12" t="s">
        <v>23</v>
      </c>
      <c r="D309" s="24">
        <v>0.00045780000000000001</v>
      </c>
      <c r="E309" s="2"/>
      <c r="F309" s="80" t="s">
        <v>98</v>
      </c>
    </row>
    <row r="310" ht="11.25">
      <c r="A310" s="17">
        <v>46</v>
      </c>
      <c r="B310" s="21" t="s">
        <v>100</v>
      </c>
      <c r="C310" s="12" t="s">
        <v>23</v>
      </c>
      <c r="D310" s="22">
        <v>0.0025500000000000002</v>
      </c>
      <c r="E310" s="2"/>
      <c r="F310" s="80" t="s">
        <v>98</v>
      </c>
    </row>
    <row r="311" ht="11.25">
      <c r="A311" s="17">
        <v>47</v>
      </c>
      <c r="B311" s="21" t="s">
        <v>101</v>
      </c>
      <c r="C311" s="12" t="s">
        <v>23</v>
      </c>
      <c r="D311" s="22">
        <v>0.0022399999999999998</v>
      </c>
      <c r="E311" s="2"/>
      <c r="F311" s="80" t="s">
        <v>98</v>
      </c>
    </row>
    <row r="312" ht="11.25">
      <c r="A312" s="17">
        <v>48</v>
      </c>
      <c r="B312" s="21" t="s">
        <v>102</v>
      </c>
      <c r="C312" s="12" t="s">
        <v>23</v>
      </c>
      <c r="D312" s="41">
        <v>0.017000000000000001</v>
      </c>
      <c r="E312" s="2"/>
      <c r="F312" s="80" t="s">
        <v>98</v>
      </c>
    </row>
    <row r="313" ht="11.25">
      <c r="A313" s="17">
        <v>49</v>
      </c>
      <c r="B313" s="21" t="s">
        <v>103</v>
      </c>
      <c r="C313" s="12" t="s">
        <v>23</v>
      </c>
      <c r="D313" s="38">
        <v>0.0047999999999999996</v>
      </c>
      <c r="E313" s="2"/>
      <c r="F313" s="80" t="s">
        <v>98</v>
      </c>
    </row>
    <row r="314" ht="11.25">
      <c r="A314" s="17">
        <v>50</v>
      </c>
      <c r="B314" s="21" t="s">
        <v>104</v>
      </c>
      <c r="C314" s="12" t="s">
        <v>23</v>
      </c>
      <c r="D314" s="26">
        <v>0.061594000000000003</v>
      </c>
      <c r="E314" s="2"/>
      <c r="F314" s="80" t="s">
        <v>98</v>
      </c>
    </row>
    <row r="315" ht="11.25">
      <c r="A315" s="17">
        <v>51</v>
      </c>
      <c r="B315" s="21" t="s">
        <v>105</v>
      </c>
      <c r="C315" s="12" t="s">
        <v>23</v>
      </c>
      <c r="D315" s="38">
        <v>0.024299999999999999</v>
      </c>
      <c r="E315" s="2"/>
      <c r="F315" s="80" t="s">
        <v>98</v>
      </c>
    </row>
    <row r="316" ht="11.25">
      <c r="A316" s="17">
        <v>52</v>
      </c>
      <c r="B316" s="21" t="s">
        <v>106</v>
      </c>
      <c r="C316" s="12" t="s">
        <v>16</v>
      </c>
      <c r="D316" s="24">
        <v>0.00013770000000000001</v>
      </c>
      <c r="E316" s="2"/>
      <c r="F316" s="102" t="s">
        <v>107</v>
      </c>
    </row>
    <row r="317" ht="11.25">
      <c r="A317" s="17">
        <v>53</v>
      </c>
      <c r="B317" s="21" t="s">
        <v>108</v>
      </c>
      <c r="C317" s="12" t="s">
        <v>16</v>
      </c>
      <c r="D317" s="24">
        <v>0.00026659999999999998</v>
      </c>
      <c r="E317" s="2"/>
      <c r="F317" s="103" t="s">
        <v>109</v>
      </c>
    </row>
    <row r="318" ht="11.25">
      <c r="A318" s="17">
        <v>54</v>
      </c>
      <c r="B318" s="21" t="s">
        <v>110</v>
      </c>
      <c r="C318" s="12" t="s">
        <v>27</v>
      </c>
      <c r="D318" s="44">
        <v>1.98</v>
      </c>
      <c r="E318" s="2"/>
      <c r="F318" s="28" t="s">
        <v>111</v>
      </c>
    </row>
    <row r="319" ht="11.25">
      <c r="A319" s="17">
        <v>55</v>
      </c>
      <c r="B319" s="21" t="s">
        <v>112</v>
      </c>
      <c r="C319" s="12" t="s">
        <v>27</v>
      </c>
      <c r="D319" s="44">
        <v>137.44999999999999</v>
      </c>
      <c r="E319" s="2"/>
      <c r="F319" s="104" t="s">
        <v>113</v>
      </c>
    </row>
    <row r="320" ht="11.25">
      <c r="A320" s="17">
        <v>56</v>
      </c>
      <c r="B320" s="21" t="s">
        <v>252</v>
      </c>
      <c r="C320" s="12" t="s">
        <v>30</v>
      </c>
      <c r="D320" s="58">
        <v>2</v>
      </c>
      <c r="E320" s="2"/>
      <c r="F320" s="98" t="s">
        <v>115</v>
      </c>
    </row>
    <row r="321" ht="11.25">
      <c r="A321" s="17">
        <v>57</v>
      </c>
      <c r="B321" s="21" t="s">
        <v>114</v>
      </c>
      <c r="C321" s="12" t="s">
        <v>30</v>
      </c>
      <c r="D321" s="58">
        <v>2</v>
      </c>
      <c r="E321" s="2"/>
      <c r="F321" s="98" t="s">
        <v>115</v>
      </c>
    </row>
    <row r="322" ht="11.25">
      <c r="A322" s="17">
        <v>58</v>
      </c>
      <c r="B322" s="21" t="s">
        <v>116</v>
      </c>
      <c r="C322" s="12" t="s">
        <v>30</v>
      </c>
      <c r="D322" s="58">
        <v>6</v>
      </c>
      <c r="E322" s="2"/>
      <c r="F322" s="98" t="s">
        <v>115</v>
      </c>
    </row>
    <row r="323" ht="11.25">
      <c r="A323" s="17">
        <v>59</v>
      </c>
      <c r="B323" s="21" t="s">
        <v>253</v>
      </c>
      <c r="C323" s="12" t="s">
        <v>30</v>
      </c>
      <c r="D323" s="58">
        <v>1</v>
      </c>
      <c r="E323" s="2"/>
      <c r="F323" s="82" t="s">
        <v>118</v>
      </c>
    </row>
    <row r="324" ht="11.25">
      <c r="A324" s="17">
        <v>60</v>
      </c>
      <c r="B324" s="21" t="s">
        <v>117</v>
      </c>
      <c r="C324" s="12" t="s">
        <v>30</v>
      </c>
      <c r="D324" s="58">
        <v>2</v>
      </c>
      <c r="E324" s="2"/>
      <c r="F324" s="82" t="s">
        <v>118</v>
      </c>
    </row>
    <row r="325" ht="11.25">
      <c r="A325" s="17">
        <v>61</v>
      </c>
      <c r="B325" s="21" t="s">
        <v>119</v>
      </c>
      <c r="C325" s="12" t="s">
        <v>30</v>
      </c>
      <c r="D325" s="58">
        <v>7</v>
      </c>
      <c r="E325" s="2"/>
      <c r="F325" s="98" t="s">
        <v>115</v>
      </c>
    </row>
    <row r="326" ht="11.25">
      <c r="A326" s="17">
        <v>62</v>
      </c>
      <c r="B326" s="21" t="s">
        <v>120</v>
      </c>
      <c r="C326" s="12" t="s">
        <v>30</v>
      </c>
      <c r="D326" s="58">
        <v>10</v>
      </c>
      <c r="E326" s="2"/>
      <c r="F326" s="82" t="s">
        <v>121</v>
      </c>
    </row>
    <row r="327" ht="11.25">
      <c r="A327" s="17">
        <v>63</v>
      </c>
      <c r="B327" s="21" t="s">
        <v>254</v>
      </c>
      <c r="C327" s="12" t="s">
        <v>30</v>
      </c>
      <c r="D327" s="58">
        <v>1</v>
      </c>
      <c r="E327" s="2"/>
      <c r="F327" s="98" t="s">
        <v>115</v>
      </c>
    </row>
    <row r="328" ht="11.25">
      <c r="A328" s="17">
        <v>64</v>
      </c>
      <c r="B328" s="21" t="s">
        <v>122</v>
      </c>
      <c r="C328" s="12" t="s">
        <v>30</v>
      </c>
      <c r="D328" s="58">
        <v>40</v>
      </c>
      <c r="E328" s="2"/>
      <c r="F328" s="82" t="s">
        <v>118</v>
      </c>
    </row>
    <row r="329" ht="21">
      <c r="A329" s="17">
        <v>65</v>
      </c>
      <c r="B329" s="21" t="s">
        <v>255</v>
      </c>
      <c r="C329" s="12" t="s">
        <v>30</v>
      </c>
      <c r="D329" s="58">
        <v>2</v>
      </c>
      <c r="E329" s="2"/>
      <c r="F329" s="82" t="s">
        <v>118</v>
      </c>
    </row>
    <row r="330" ht="11.25">
      <c r="A330" s="17">
        <v>66</v>
      </c>
      <c r="B330" s="21" t="s">
        <v>229</v>
      </c>
      <c r="C330" s="12" t="s">
        <v>30</v>
      </c>
      <c r="D330" s="58">
        <v>13</v>
      </c>
      <c r="E330" s="2"/>
      <c r="F330" s="82" t="s">
        <v>127</v>
      </c>
    </row>
    <row r="331" ht="11.25">
      <c r="A331" s="17">
        <v>67</v>
      </c>
      <c r="B331" s="21" t="s">
        <v>256</v>
      </c>
      <c r="C331" s="12" t="s">
        <v>30</v>
      </c>
      <c r="D331" s="58">
        <v>26</v>
      </c>
      <c r="E331" s="2"/>
      <c r="F331" s="118" t="s">
        <v>132</v>
      </c>
    </row>
    <row r="332" ht="11.25">
      <c r="A332" s="17">
        <v>68</v>
      </c>
      <c r="B332" s="21" t="s">
        <v>133</v>
      </c>
      <c r="C332" s="12" t="s">
        <v>36</v>
      </c>
      <c r="D332" s="44">
        <v>363.17000000000002</v>
      </c>
      <c r="E332" s="2"/>
      <c r="F332" s="119" t="s">
        <v>134</v>
      </c>
    </row>
    <row r="333" ht="105">
      <c r="A333" s="17">
        <v>69</v>
      </c>
      <c r="B333" s="21" t="s">
        <v>257</v>
      </c>
      <c r="C333" s="12" t="s">
        <v>36</v>
      </c>
      <c r="D333" s="56">
        <v>1.3</v>
      </c>
      <c r="E333" s="2"/>
      <c r="F333" s="105" t="s">
        <v>258</v>
      </c>
    </row>
    <row r="334" ht="11.25">
      <c r="A334" s="17">
        <v>70</v>
      </c>
      <c r="B334" s="21" t="s">
        <v>259</v>
      </c>
      <c r="C334" s="12" t="s">
        <v>30</v>
      </c>
      <c r="D334" s="58">
        <v>10</v>
      </c>
      <c r="E334" s="2"/>
      <c r="F334" s="82" t="s">
        <v>134</v>
      </c>
    </row>
    <row r="335" ht="21">
      <c r="A335" s="17">
        <v>71</v>
      </c>
      <c r="B335" s="21" t="s">
        <v>140</v>
      </c>
      <c r="C335" s="12" t="s">
        <v>30</v>
      </c>
      <c r="D335" s="58">
        <v>4</v>
      </c>
      <c r="E335" s="2"/>
      <c r="F335" s="82" t="s">
        <v>141</v>
      </c>
    </row>
    <row r="336" ht="21">
      <c r="A336" s="17">
        <v>72</v>
      </c>
      <c r="B336" s="21" t="s">
        <v>260</v>
      </c>
      <c r="C336" s="12" t="s">
        <v>30</v>
      </c>
      <c r="D336" s="58">
        <v>2</v>
      </c>
      <c r="E336" s="2"/>
      <c r="F336" s="91" t="s">
        <v>141</v>
      </c>
    </row>
    <row r="337" ht="11.25">
      <c r="A337" s="17">
        <v>73</v>
      </c>
      <c r="B337" s="21" t="s">
        <v>142</v>
      </c>
      <c r="C337" s="12" t="s">
        <v>30</v>
      </c>
      <c r="D337" s="58">
        <v>2</v>
      </c>
      <c r="E337" s="2"/>
      <c r="F337" s="120" t="s">
        <v>143</v>
      </c>
    </row>
    <row r="338" ht="21">
      <c r="A338" s="17">
        <v>74</v>
      </c>
      <c r="B338" s="21" t="s">
        <v>144</v>
      </c>
      <c r="C338" s="12" t="s">
        <v>30</v>
      </c>
      <c r="D338" s="58">
        <v>2</v>
      </c>
      <c r="E338" s="2"/>
      <c r="F338" s="81" t="s">
        <v>145</v>
      </c>
    </row>
    <row r="339" ht="11.25">
      <c r="A339" s="17">
        <v>75</v>
      </c>
      <c r="B339" s="21" t="s">
        <v>261</v>
      </c>
      <c r="C339" s="12" t="s">
        <v>30</v>
      </c>
      <c r="D339" s="58">
        <v>2</v>
      </c>
      <c r="E339" s="2"/>
      <c r="F339" s="82"/>
    </row>
    <row r="340" ht="136.5">
      <c r="A340" s="17">
        <v>76</v>
      </c>
      <c r="B340" s="21" t="s">
        <v>262</v>
      </c>
      <c r="C340" s="12" t="s">
        <v>30</v>
      </c>
      <c r="D340" s="58">
        <v>2</v>
      </c>
      <c r="E340" s="2"/>
      <c r="F340" s="105" t="s">
        <v>263</v>
      </c>
    </row>
    <row r="341" ht="21">
      <c r="A341" s="17">
        <v>77</v>
      </c>
      <c r="B341" s="21" t="s">
        <v>152</v>
      </c>
      <c r="C341" s="12" t="s">
        <v>30</v>
      </c>
      <c r="D341" s="58">
        <v>3</v>
      </c>
      <c r="E341" s="2"/>
      <c r="F341" s="91" t="s">
        <v>151</v>
      </c>
    </row>
    <row r="342" ht="11.25">
      <c r="A342" s="17">
        <v>78</v>
      </c>
      <c r="B342" s="21" t="s">
        <v>264</v>
      </c>
      <c r="C342" s="12" t="s">
        <v>12</v>
      </c>
      <c r="D342" s="41">
        <v>0.0040000000000000001</v>
      </c>
      <c r="E342" s="2"/>
      <c r="F342" s="80" t="s">
        <v>14</v>
      </c>
    </row>
    <row r="343" ht="11.25">
      <c r="A343" s="17">
        <v>79</v>
      </c>
      <c r="B343" s="21" t="s">
        <v>155</v>
      </c>
      <c r="C343" s="12" t="s">
        <v>12</v>
      </c>
      <c r="D343" s="41">
        <v>0.0060000000000000001</v>
      </c>
      <c r="E343" s="2"/>
      <c r="F343" s="80" t="s">
        <v>14</v>
      </c>
    </row>
    <row r="344" ht="11.25">
      <c r="A344" s="17">
        <v>80</v>
      </c>
      <c r="B344" s="21" t="s">
        <v>157</v>
      </c>
      <c r="C344" s="12" t="s">
        <v>12</v>
      </c>
      <c r="D344" s="41">
        <v>0.012</v>
      </c>
      <c r="E344" s="2"/>
      <c r="F344" s="80" t="s">
        <v>14</v>
      </c>
    </row>
    <row r="345" ht="11.25">
      <c r="A345" s="17">
        <v>81</v>
      </c>
      <c r="B345" s="21" t="s">
        <v>158</v>
      </c>
      <c r="C345" s="12" t="s">
        <v>12</v>
      </c>
      <c r="D345" s="41">
        <v>0.0040000000000000001</v>
      </c>
      <c r="E345" s="2"/>
      <c r="F345" s="80" t="s">
        <v>14</v>
      </c>
    </row>
    <row r="346" ht="11.25">
      <c r="A346" s="17">
        <v>82</v>
      </c>
      <c r="B346" s="21" t="s">
        <v>160</v>
      </c>
      <c r="C346" s="12" t="s">
        <v>16</v>
      </c>
      <c r="D346" s="38">
        <v>0.094200000000000006</v>
      </c>
      <c r="E346" s="2"/>
      <c r="F346" s="81" t="s">
        <v>161</v>
      </c>
    </row>
    <row r="347" ht="63">
      <c r="A347" s="17">
        <v>83</v>
      </c>
      <c r="B347" s="21" t="s">
        <v>162</v>
      </c>
      <c r="C347" s="12" t="s">
        <v>27</v>
      </c>
      <c r="D347" s="44">
        <v>56.240000000000002</v>
      </c>
      <c r="E347" s="2"/>
      <c r="F347" s="113" t="s">
        <v>163</v>
      </c>
    </row>
    <row r="348" ht="21">
      <c r="A348" s="17">
        <v>84</v>
      </c>
      <c r="B348" s="21" t="s">
        <v>265</v>
      </c>
      <c r="C348" s="12" t="s">
        <v>23</v>
      </c>
      <c r="D348" s="44">
        <v>4.2199999999999998</v>
      </c>
      <c r="E348" s="2"/>
      <c r="F348" s="82" t="s">
        <v>65</v>
      </c>
    </row>
    <row r="349" ht="21">
      <c r="A349" s="17">
        <v>85</v>
      </c>
      <c r="B349" s="21" t="s">
        <v>164</v>
      </c>
      <c r="C349" s="12" t="s">
        <v>23</v>
      </c>
      <c r="D349" s="44">
        <v>7.2300000000000004</v>
      </c>
      <c r="E349" s="2"/>
      <c r="F349" s="82" t="s">
        <v>65</v>
      </c>
    </row>
    <row r="350" ht="21">
      <c r="A350" s="17">
        <v>86</v>
      </c>
      <c r="B350" s="21" t="s">
        <v>165</v>
      </c>
      <c r="C350" s="12" t="s">
        <v>23</v>
      </c>
      <c r="D350" s="44">
        <v>13.26</v>
      </c>
      <c r="E350" s="2"/>
      <c r="F350" s="82" t="s">
        <v>65</v>
      </c>
    </row>
    <row r="351" ht="21">
      <c r="A351" s="17">
        <v>87</v>
      </c>
      <c r="B351" s="21" t="s">
        <v>166</v>
      </c>
      <c r="C351" s="12" t="s">
        <v>23</v>
      </c>
      <c r="D351" s="56">
        <v>478.10000000000002</v>
      </c>
      <c r="E351" s="2"/>
      <c r="F351" s="82" t="s">
        <v>65</v>
      </c>
    </row>
    <row r="352" ht="11.25">
      <c r="A352" s="17">
        <v>88</v>
      </c>
      <c r="B352" s="21" t="s">
        <v>167</v>
      </c>
      <c r="C352" s="12" t="s">
        <v>23</v>
      </c>
      <c r="D352" s="56">
        <v>28.800000000000001</v>
      </c>
      <c r="E352" s="2"/>
      <c r="F352" s="109" t="s">
        <v>168</v>
      </c>
    </row>
    <row r="353" ht="21">
      <c r="A353" s="17">
        <v>89</v>
      </c>
      <c r="B353" s="21" t="s">
        <v>169</v>
      </c>
      <c r="C353" s="12" t="s">
        <v>23</v>
      </c>
      <c r="D353" s="44">
        <v>0.050000000000000003</v>
      </c>
      <c r="E353" s="2"/>
      <c r="F353" s="109" t="s">
        <v>73</v>
      </c>
    </row>
    <row r="354" ht="21">
      <c r="A354" s="17">
        <v>90</v>
      </c>
      <c r="B354" s="21" t="s">
        <v>170</v>
      </c>
      <c r="C354" s="12" t="s">
        <v>23</v>
      </c>
      <c r="D354" s="44">
        <f>4.15+1.71+2.24+0.2</f>
        <v>8.3000000000000007</v>
      </c>
      <c r="E354" s="2"/>
      <c r="F354" s="109" t="s">
        <v>73</v>
      </c>
    </row>
    <row r="355" ht="11.25">
      <c r="A355" s="17">
        <v>91</v>
      </c>
      <c r="B355" s="21" t="s">
        <v>266</v>
      </c>
      <c r="C355" s="12" t="s">
        <v>16</v>
      </c>
      <c r="D355" s="41">
        <v>0.69399999999999995</v>
      </c>
      <c r="E355" s="2"/>
      <c r="F355" s="109" t="s">
        <v>172</v>
      </c>
    </row>
    <row r="356" ht="11.25">
      <c r="A356" s="17">
        <v>92</v>
      </c>
      <c r="B356" s="21" t="s">
        <v>171</v>
      </c>
      <c r="C356" s="12" t="s">
        <v>16</v>
      </c>
      <c r="D356" s="41">
        <v>7.4349999999999996</v>
      </c>
      <c r="E356" s="2"/>
      <c r="F356" s="110" t="s">
        <v>172</v>
      </c>
    </row>
    <row r="357" ht="11.25">
      <c r="A357" s="17">
        <v>93</v>
      </c>
      <c r="B357" s="21" t="s">
        <v>173</v>
      </c>
      <c r="C357" s="12" t="s">
        <v>16</v>
      </c>
      <c r="D357" s="41">
        <v>5.2240000000000002</v>
      </c>
      <c r="E357" s="2"/>
      <c r="F357" s="111" t="s">
        <v>172</v>
      </c>
    </row>
    <row r="358" ht="11.25">
      <c r="A358" s="17">
        <v>94</v>
      </c>
      <c r="B358" s="21" t="s">
        <v>174</v>
      </c>
      <c r="C358" s="12" t="s">
        <v>23</v>
      </c>
      <c r="D358" s="38">
        <v>0.011599999999999999</v>
      </c>
      <c r="E358" s="2"/>
      <c r="F358" s="121" t="s">
        <v>77</v>
      </c>
    </row>
    <row r="359" ht="21">
      <c r="A359" s="17">
        <v>95</v>
      </c>
      <c r="B359" s="21" t="s">
        <v>175</v>
      </c>
      <c r="C359" s="12" t="s">
        <v>16</v>
      </c>
      <c r="D359" s="38">
        <v>0.071400000000000005</v>
      </c>
      <c r="E359" s="2"/>
      <c r="F359" s="122" t="s">
        <v>176</v>
      </c>
    </row>
    <row r="360" ht="21">
      <c r="A360" s="17">
        <v>96</v>
      </c>
      <c r="B360" s="21" t="s">
        <v>177</v>
      </c>
      <c r="C360" s="12" t="s">
        <v>16</v>
      </c>
      <c r="D360" s="41">
        <v>0.373</v>
      </c>
      <c r="E360" s="2"/>
      <c r="F360" s="113" t="s">
        <v>178</v>
      </c>
    </row>
    <row r="361" ht="21">
      <c r="A361" s="17">
        <v>97</v>
      </c>
      <c r="B361" s="21" t="s">
        <v>79</v>
      </c>
      <c r="C361" s="12" t="s">
        <v>16</v>
      </c>
      <c r="D361" s="26">
        <v>0.049028000000000002</v>
      </c>
      <c r="E361" s="2"/>
      <c r="F361" s="109" t="s">
        <v>267</v>
      </c>
    </row>
    <row r="362" ht="21">
      <c r="A362" s="17">
        <v>98</v>
      </c>
      <c r="B362" s="21" t="s">
        <v>179</v>
      </c>
      <c r="C362" s="12" t="s">
        <v>30</v>
      </c>
      <c r="D362" s="58">
        <v>5</v>
      </c>
      <c r="E362" s="2"/>
      <c r="F362" s="109" t="s">
        <v>180</v>
      </c>
    </row>
    <row r="363" ht="31.5">
      <c r="A363" s="17">
        <v>99</v>
      </c>
      <c r="B363" s="21" t="s">
        <v>235</v>
      </c>
      <c r="C363" s="12" t="s">
        <v>16</v>
      </c>
      <c r="D363" s="26">
        <v>0.095255999999999993</v>
      </c>
      <c r="E363" s="2"/>
      <c r="F363" s="82" t="s">
        <v>236</v>
      </c>
    </row>
    <row r="364" ht="11.25">
      <c r="A364" s="17">
        <v>100</v>
      </c>
      <c r="B364" s="21" t="s">
        <v>181</v>
      </c>
      <c r="C364" s="12" t="s">
        <v>39</v>
      </c>
      <c r="D364" s="44">
        <v>1.55</v>
      </c>
      <c r="E364" s="2"/>
      <c r="F364" s="82" t="s">
        <v>182</v>
      </c>
    </row>
    <row r="365" ht="52.5">
      <c r="A365" s="17">
        <v>101</v>
      </c>
      <c r="B365" s="21" t="s">
        <v>183</v>
      </c>
      <c r="C365" s="12" t="s">
        <v>39</v>
      </c>
      <c r="D365" s="56">
        <v>469.19999999999999</v>
      </c>
      <c r="E365" s="2"/>
      <c r="F365" s="82" t="s">
        <v>184</v>
      </c>
    </row>
    <row r="366" ht="52.5">
      <c r="A366" s="17">
        <v>102</v>
      </c>
      <c r="B366" s="21" t="s">
        <v>185</v>
      </c>
      <c r="C366" s="12" t="s">
        <v>23</v>
      </c>
      <c r="D366" s="44">
        <v>16.949999999999999</v>
      </c>
      <c r="E366" s="2"/>
      <c r="F366" s="82" t="s">
        <v>186</v>
      </c>
    </row>
    <row r="367" ht="31.5">
      <c r="A367" s="17">
        <v>103</v>
      </c>
      <c r="B367" s="21" t="s">
        <v>187</v>
      </c>
      <c r="C367" s="12" t="s">
        <v>27</v>
      </c>
      <c r="D367" s="44">
        <v>39.090000000000003</v>
      </c>
      <c r="E367" s="2"/>
      <c r="F367" s="109" t="s">
        <v>107</v>
      </c>
    </row>
    <row r="368" ht="11.25">
      <c r="A368" s="17">
        <v>104</v>
      </c>
      <c r="B368" s="21" t="s">
        <v>242</v>
      </c>
      <c r="C368" s="12" t="s">
        <v>23</v>
      </c>
      <c r="D368" s="41">
        <v>1.095</v>
      </c>
      <c r="E368" s="2"/>
      <c r="F368" s="114" t="s">
        <v>243</v>
      </c>
    </row>
    <row r="369" ht="11.25">
      <c r="A369" s="17">
        <v>105</v>
      </c>
      <c r="B369" s="21" t="s">
        <v>244</v>
      </c>
      <c r="C369" s="12" t="s">
        <v>27</v>
      </c>
      <c r="D369" s="44">
        <v>0.14999999999999999</v>
      </c>
      <c r="E369" s="2"/>
      <c r="F369" s="109" t="s">
        <v>245</v>
      </c>
    </row>
    <row r="370" ht="21">
      <c r="A370" s="17">
        <v>106</v>
      </c>
      <c r="B370" s="21" t="s">
        <v>188</v>
      </c>
      <c r="C370" s="12" t="s">
        <v>30</v>
      </c>
      <c r="D370" s="58">
        <v>2</v>
      </c>
      <c r="E370" s="2"/>
      <c r="F370" s="113" t="s">
        <v>189</v>
      </c>
    </row>
    <row r="371" ht="31.5">
      <c r="A371" s="17">
        <v>107</v>
      </c>
      <c r="B371" s="21" t="s">
        <v>268</v>
      </c>
      <c r="C371" s="12" t="s">
        <v>30</v>
      </c>
      <c r="D371" s="58">
        <v>26</v>
      </c>
      <c r="E371" s="2"/>
      <c r="F371" s="82" t="s">
        <v>191</v>
      </c>
    </row>
    <row r="372" ht="31.5">
      <c r="A372" s="17">
        <v>108</v>
      </c>
      <c r="B372" s="21" t="s">
        <v>193</v>
      </c>
      <c r="C372" s="12" t="s">
        <v>36</v>
      </c>
      <c r="D372" s="58">
        <v>7</v>
      </c>
      <c r="E372" s="2"/>
      <c r="F372" s="109" t="s">
        <v>246</v>
      </c>
    </row>
    <row r="373" ht="31.5">
      <c r="A373" s="17">
        <v>109</v>
      </c>
      <c r="B373" s="21" t="s">
        <v>269</v>
      </c>
      <c r="C373" s="12" t="s">
        <v>36</v>
      </c>
      <c r="D373" s="56">
        <v>0.40000000000000002</v>
      </c>
      <c r="E373" s="2"/>
      <c r="F373" s="109" t="s">
        <v>246</v>
      </c>
    </row>
    <row r="374" ht="31.5">
      <c r="A374" s="17">
        <v>110</v>
      </c>
      <c r="B374" s="21" t="s">
        <v>196</v>
      </c>
      <c r="C374" s="12" t="s">
        <v>36</v>
      </c>
      <c r="D374" s="56">
        <v>1.5</v>
      </c>
      <c r="E374" s="2"/>
      <c r="F374" s="109" t="s">
        <v>246</v>
      </c>
    </row>
    <row r="375" ht="31.5">
      <c r="A375" s="17">
        <v>111</v>
      </c>
      <c r="B375" s="21" t="s">
        <v>270</v>
      </c>
      <c r="C375" s="12" t="s">
        <v>36</v>
      </c>
      <c r="D375" s="56">
        <v>0.20000000000000001</v>
      </c>
      <c r="E375" s="2"/>
      <c r="F375" s="109" t="s">
        <v>246</v>
      </c>
    </row>
    <row r="376" ht="31.5">
      <c r="A376" s="17">
        <v>112</v>
      </c>
      <c r="B376" s="21" t="s">
        <v>198</v>
      </c>
      <c r="C376" s="12" t="s">
        <v>36</v>
      </c>
      <c r="D376" s="58">
        <v>4</v>
      </c>
      <c r="E376" s="2"/>
      <c r="F376" s="109" t="s">
        <v>246</v>
      </c>
    </row>
    <row r="377" ht="31.5">
      <c r="A377" s="17">
        <v>113</v>
      </c>
      <c r="B377" s="21" t="s">
        <v>271</v>
      </c>
      <c r="C377" s="12" t="s">
        <v>36</v>
      </c>
      <c r="D377" s="58">
        <v>214</v>
      </c>
      <c r="E377" s="2"/>
      <c r="F377" s="109" t="s">
        <v>246</v>
      </c>
    </row>
    <row r="378" ht="31.5">
      <c r="A378" s="17">
        <v>114</v>
      </c>
      <c r="B378" s="21" t="s">
        <v>199</v>
      </c>
      <c r="C378" s="12" t="s">
        <v>36</v>
      </c>
      <c r="D378" s="56">
        <v>4.5</v>
      </c>
      <c r="E378" s="2"/>
      <c r="F378" s="109" t="s">
        <v>246</v>
      </c>
    </row>
    <row r="379" ht="31.5">
      <c r="A379" s="17">
        <v>115</v>
      </c>
      <c r="B379" s="21" t="s">
        <v>200</v>
      </c>
      <c r="C379" s="12" t="s">
        <v>36</v>
      </c>
      <c r="D379" s="56">
        <v>0.59999999999999998</v>
      </c>
      <c r="E379" s="2"/>
      <c r="F379" s="109" t="s">
        <v>246</v>
      </c>
    </row>
    <row r="380" ht="31.5">
      <c r="A380" s="17">
        <v>116</v>
      </c>
      <c r="B380" s="21" t="s">
        <v>201</v>
      </c>
      <c r="C380" s="12" t="s">
        <v>36</v>
      </c>
      <c r="D380" s="56">
        <v>0.29999999999999999</v>
      </c>
      <c r="E380" s="2"/>
      <c r="F380" s="109" t="s">
        <v>246</v>
      </c>
    </row>
    <row r="381" ht="31.5">
      <c r="A381" s="17">
        <v>117</v>
      </c>
      <c r="B381" s="21" t="s">
        <v>202</v>
      </c>
      <c r="C381" s="12" t="s">
        <v>36</v>
      </c>
      <c r="D381" s="56">
        <v>0.29999999999999999</v>
      </c>
      <c r="E381" s="2"/>
      <c r="F381" s="109" t="s">
        <v>246</v>
      </c>
    </row>
    <row r="382" ht="31.5">
      <c r="A382" s="17">
        <v>118</v>
      </c>
      <c r="B382" s="21" t="s">
        <v>205</v>
      </c>
      <c r="C382" s="12" t="s">
        <v>30</v>
      </c>
      <c r="D382" s="58">
        <v>12</v>
      </c>
      <c r="E382" s="2"/>
      <c r="F382" s="115" t="s">
        <v>206</v>
      </c>
    </row>
    <row r="383" ht="31.5">
      <c r="A383" s="17">
        <v>119</v>
      </c>
      <c r="B383" s="21" t="s">
        <v>207</v>
      </c>
      <c r="C383" s="12" t="s">
        <v>30</v>
      </c>
      <c r="D383" s="58">
        <v>4</v>
      </c>
      <c r="E383" s="2"/>
      <c r="F383" s="115" t="s">
        <v>206</v>
      </c>
    </row>
    <row r="384" ht="31.5">
      <c r="A384" s="17">
        <v>120</v>
      </c>
      <c r="B384" s="21" t="s">
        <v>272</v>
      </c>
      <c r="C384" s="12" t="s">
        <v>30</v>
      </c>
      <c r="D384" s="58">
        <v>4</v>
      </c>
      <c r="E384" s="2"/>
      <c r="F384" s="115" t="s">
        <v>206</v>
      </c>
    </row>
    <row r="385" ht="11.25">
      <c r="A385" s="17">
        <v>121</v>
      </c>
      <c r="B385" s="21" t="s">
        <v>209</v>
      </c>
      <c r="C385" s="12" t="s">
        <v>30</v>
      </c>
      <c r="D385" s="58">
        <v>6</v>
      </c>
      <c r="E385" s="2"/>
      <c r="F385" s="115" t="s">
        <v>206</v>
      </c>
    </row>
    <row r="386" ht="11.25">
      <c r="A386" s="17">
        <v>122</v>
      </c>
      <c r="B386" s="21" t="s">
        <v>211</v>
      </c>
      <c r="C386" s="12" t="s">
        <v>30</v>
      </c>
      <c r="D386" s="58">
        <v>6</v>
      </c>
      <c r="E386" s="2"/>
      <c r="F386" s="116" t="s">
        <v>212</v>
      </c>
    </row>
    <row r="387" ht="11.25">
      <c r="A387" s="17">
        <v>123</v>
      </c>
      <c r="B387" s="21" t="s">
        <v>213</v>
      </c>
      <c r="C387" s="12" t="s">
        <v>30</v>
      </c>
      <c r="D387" s="58">
        <v>2</v>
      </c>
      <c r="E387" s="2"/>
      <c r="F387" s="116" t="s">
        <v>212</v>
      </c>
    </row>
    <row r="388" ht="11.25">
      <c r="A388" s="17">
        <v>124</v>
      </c>
      <c r="B388" s="21" t="s">
        <v>273</v>
      </c>
      <c r="C388" s="12" t="s">
        <v>30</v>
      </c>
      <c r="D388" s="58">
        <v>12</v>
      </c>
      <c r="E388" s="2"/>
      <c r="F388" s="116" t="s">
        <v>212</v>
      </c>
    </row>
    <row r="389" ht="11.25">
      <c r="A389" s="17">
        <v>125</v>
      </c>
      <c r="B389" s="21" t="s">
        <v>214</v>
      </c>
      <c r="C389" s="12" t="s">
        <v>30</v>
      </c>
      <c r="D389" s="58">
        <v>2</v>
      </c>
      <c r="E389" s="2"/>
      <c r="F389" s="113" t="s">
        <v>215</v>
      </c>
    </row>
    <row r="390" ht="11.25">
      <c r="A390" s="2"/>
      <c r="B390" s="2"/>
      <c r="C390" s="2"/>
      <c r="D390" s="2"/>
      <c r="E390" s="2"/>
      <c r="F390" s="2"/>
    </row>
    <row r="391" ht="11.25" customHeight="1">
      <c r="A391" s="2"/>
      <c r="B391" s="2"/>
      <c r="C391" s="2"/>
      <c r="D391" s="2"/>
      <c r="E391" s="2"/>
      <c r="F391" s="2"/>
    </row>
    <row r="392" ht="11.25" customHeight="1">
      <c r="A392" s="2"/>
      <c r="B392" s="2"/>
      <c r="C392" s="2"/>
      <c r="D392" s="2"/>
      <c r="E392" s="2"/>
      <c r="F392" s="2"/>
    </row>
    <row r="393" ht="11.25" customHeight="1">
      <c r="A393" s="2"/>
      <c r="B393" s="2"/>
      <c r="C393" s="2"/>
      <c r="D393" s="2"/>
      <c r="E393" s="2"/>
      <c r="F393" s="2"/>
    </row>
    <row r="394" ht="11.25" customHeight="1">
      <c r="A394" s="2"/>
      <c r="B394" s="2"/>
      <c r="C394" s="2"/>
      <c r="D394" s="2"/>
      <c r="E394" s="2"/>
      <c r="F394" s="2"/>
    </row>
    <row r="395" ht="11.25" customHeight="1">
      <c r="A395" s="2"/>
      <c r="B395" s="2"/>
      <c r="C395" s="2"/>
      <c r="D395" s="2"/>
      <c r="E395" s="2"/>
      <c r="F395" s="2"/>
    </row>
    <row r="396" ht="11.25" customHeight="1">
      <c r="A396" s="2"/>
      <c r="B396" s="2"/>
      <c r="C396" s="2"/>
      <c r="D396" s="2"/>
      <c r="E396" s="2"/>
      <c r="F396" s="2"/>
    </row>
    <row r="397" ht="11.25" customHeight="1">
      <c r="A397" s="2"/>
      <c r="B397" s="2"/>
      <c r="C397" s="2"/>
      <c r="D397" s="2"/>
      <c r="E397" s="2"/>
      <c r="F397" s="2"/>
    </row>
    <row r="398" ht="11.25" customHeight="1">
      <c r="A398" s="2"/>
      <c r="B398" s="2"/>
      <c r="C398" s="2"/>
      <c r="D398" s="2"/>
      <c r="E398" s="2"/>
      <c r="F398" s="2"/>
    </row>
    <row r="399" ht="11.25" customHeight="1">
      <c r="A399" s="2"/>
      <c r="B399" s="2"/>
      <c r="C399" s="2"/>
      <c r="D399" s="2"/>
      <c r="E399" s="2"/>
      <c r="F399" s="2"/>
    </row>
    <row r="400" ht="11.25" customHeight="1">
      <c r="A400" s="2"/>
      <c r="B400" s="2"/>
      <c r="C400" s="2"/>
      <c r="D400" s="2"/>
      <c r="E400" s="2"/>
      <c r="F400" s="2"/>
    </row>
    <row r="401" ht="11.25" customHeight="1">
      <c r="A401" s="2"/>
      <c r="B401" s="2"/>
      <c r="C401" s="2"/>
      <c r="D401" s="2"/>
      <c r="E401" s="2"/>
      <c r="F401" s="2"/>
    </row>
    <row r="402" ht="11.25" customHeight="1">
      <c r="A402" s="2"/>
      <c r="B402" s="2"/>
      <c r="C402" s="2"/>
      <c r="D402" s="2"/>
      <c r="E402" s="2"/>
      <c r="F402" s="2"/>
    </row>
    <row r="403" ht="11.25" customHeight="1">
      <c r="A403" s="2"/>
      <c r="B403" s="2"/>
      <c r="C403" s="2"/>
      <c r="D403" s="2"/>
      <c r="E403" s="2"/>
      <c r="F403" s="2"/>
    </row>
    <row r="404" ht="11.25" customHeight="1">
      <c r="A404" s="2"/>
      <c r="B404" s="2"/>
      <c r="C404" s="2"/>
      <c r="D404" s="2"/>
      <c r="E404" s="2"/>
      <c r="F404" s="2"/>
    </row>
    <row r="405" ht="11.25" customHeight="1">
      <c r="A405" s="2"/>
      <c r="B405" s="2"/>
      <c r="C405" s="2"/>
      <c r="D405" s="2"/>
      <c r="E405" s="2"/>
      <c r="F405" s="2"/>
    </row>
    <row r="406" ht="11.25" customHeight="1">
      <c r="A406" s="2"/>
      <c r="B406" s="2"/>
      <c r="C406" s="2"/>
      <c r="D406" s="2"/>
      <c r="E406" s="2"/>
      <c r="F406" s="2"/>
    </row>
    <row r="407" ht="11.25" customHeight="1">
      <c r="A407" s="2"/>
      <c r="B407" s="2"/>
      <c r="C407" s="2"/>
      <c r="D407" s="2"/>
      <c r="E407" s="2"/>
      <c r="F407" s="2"/>
    </row>
    <row r="408" ht="11.25" customHeight="1">
      <c r="A408" s="2"/>
      <c r="B408" s="2"/>
      <c r="C408" s="2"/>
      <c r="D408" s="2"/>
      <c r="E408" s="2"/>
      <c r="F408" s="2"/>
    </row>
    <row r="409" ht="11.25" customHeight="1">
      <c r="A409" s="2"/>
      <c r="B409" s="2"/>
      <c r="C409" s="2"/>
      <c r="D409" s="2"/>
      <c r="E409" s="2"/>
      <c r="F409" s="2"/>
    </row>
    <row r="410" ht="11.25" customHeight="1">
      <c r="A410" s="2"/>
      <c r="B410" s="2"/>
      <c r="C410" s="2"/>
      <c r="D410" s="2"/>
      <c r="E410" s="2"/>
      <c r="F410" s="2"/>
    </row>
    <row r="411" ht="11.25" customHeight="1">
      <c r="A411" s="2"/>
      <c r="B411" s="2"/>
      <c r="C411" s="2"/>
      <c r="D411" s="2"/>
      <c r="E411" s="2"/>
      <c r="F411" s="2"/>
    </row>
    <row r="412" ht="11.25" customHeight="1">
      <c r="A412" s="2"/>
      <c r="B412" s="2"/>
      <c r="C412" s="2"/>
      <c r="D412" s="2"/>
      <c r="E412" s="2"/>
      <c r="F412" s="2"/>
    </row>
    <row r="413" ht="11.25" customHeight="1">
      <c r="A413" s="2"/>
      <c r="B413" s="2"/>
      <c r="C413" s="2"/>
      <c r="D413" s="2"/>
      <c r="E413" s="2"/>
      <c r="F413" s="2"/>
    </row>
    <row r="414" ht="11.25" customHeight="1">
      <c r="A414" s="2"/>
      <c r="B414" s="2"/>
      <c r="C414" s="2"/>
      <c r="D414" s="2"/>
      <c r="E414" s="2"/>
      <c r="F414" s="2"/>
    </row>
    <row r="415" ht="11.25" customHeight="1">
      <c r="A415" s="2"/>
      <c r="B415" s="2"/>
      <c r="C415" s="2"/>
      <c r="D415" s="2"/>
      <c r="E415" s="2"/>
      <c r="F415" s="2"/>
    </row>
    <row r="416" ht="11.25" customHeight="1">
      <c r="A416" s="2"/>
      <c r="B416" s="2"/>
      <c r="C416" s="2"/>
      <c r="D416" s="2"/>
      <c r="E416" s="2"/>
      <c r="F416" s="2"/>
    </row>
    <row r="417" ht="11.25" customHeight="1">
      <c r="A417" s="2"/>
      <c r="B417" s="2"/>
      <c r="C417" s="2"/>
      <c r="D417" s="2"/>
      <c r="E417" s="2"/>
      <c r="F417" s="2"/>
    </row>
    <row r="418" ht="11.25" customHeight="1">
      <c r="A418" s="2"/>
      <c r="B418" s="2"/>
      <c r="C418" s="2"/>
      <c r="D418" s="2"/>
      <c r="E418" s="2"/>
      <c r="F418" s="2"/>
    </row>
    <row r="419" ht="11.25" customHeight="1">
      <c r="A419" s="2"/>
      <c r="B419" s="2"/>
      <c r="C419" s="2"/>
      <c r="D419" s="2"/>
      <c r="E419" s="2"/>
      <c r="F419" s="2"/>
    </row>
    <row r="420" ht="11.25" customHeight="1">
      <c r="A420" s="2"/>
      <c r="B420" s="2"/>
      <c r="C420" s="2"/>
      <c r="D420" s="2"/>
      <c r="E420" s="2"/>
      <c r="F420" s="2"/>
    </row>
    <row r="421" ht="11.25" customHeight="1">
      <c r="A421" s="2"/>
      <c r="B421" s="2"/>
      <c r="C421" s="2"/>
      <c r="D421" s="2"/>
      <c r="E421" s="2"/>
      <c r="F421" s="2"/>
    </row>
    <row r="422" ht="11.25" customHeight="1">
      <c r="A422" s="2"/>
      <c r="B422" s="2"/>
      <c r="C422" s="2"/>
      <c r="D422" s="2"/>
      <c r="E422" s="2"/>
      <c r="F422" s="2"/>
    </row>
    <row r="423" ht="11.25" customHeight="1">
      <c r="A423" s="2"/>
      <c r="B423" s="2"/>
      <c r="C423" s="2"/>
      <c r="D423" s="2"/>
      <c r="E423" s="2"/>
      <c r="F423" s="2"/>
    </row>
    <row r="424" ht="11.25" customHeight="1">
      <c r="A424" s="2"/>
      <c r="B424" s="2"/>
      <c r="C424" s="2"/>
      <c r="D424" s="2"/>
      <c r="E424" s="2"/>
      <c r="F424" s="2"/>
    </row>
    <row r="425" ht="11.25" customHeight="1">
      <c r="A425" s="2"/>
      <c r="B425" s="2"/>
      <c r="C425" s="2"/>
      <c r="D425" s="2"/>
      <c r="E425" s="2"/>
      <c r="F425" s="2"/>
    </row>
    <row r="426" ht="11.25" customHeight="1">
      <c r="A426" s="2"/>
      <c r="B426" s="2"/>
      <c r="C426" s="2"/>
      <c r="D426" s="2"/>
      <c r="E426" s="2"/>
      <c r="F426" s="2"/>
    </row>
    <row r="427" ht="11.25" customHeight="1">
      <c r="A427" s="2"/>
      <c r="B427" s="2"/>
      <c r="C427" s="2"/>
      <c r="D427" s="2"/>
      <c r="E427" s="2"/>
      <c r="F427" s="2"/>
    </row>
    <row r="428" ht="11.25" customHeight="1">
      <c r="A428" s="2"/>
      <c r="B428" s="2"/>
      <c r="C428" s="2"/>
      <c r="D428" s="2"/>
      <c r="E428" s="2"/>
      <c r="F428" s="2"/>
    </row>
    <row r="429" ht="11.25" customHeight="1">
      <c r="A429" s="2"/>
      <c r="B429" s="2"/>
      <c r="C429" s="2"/>
      <c r="D429" s="2"/>
      <c r="E429" s="2"/>
      <c r="F429" s="2"/>
    </row>
  </sheetData>
  <mergeCells count="6">
    <mergeCell ref="B1:D1"/>
    <mergeCell ref="B4:D4"/>
    <mergeCell ref="B6:D6"/>
    <mergeCell ref="A9:F9"/>
    <mergeCell ref="A135:F135"/>
    <mergeCell ref="A264:F264"/>
  </mergeCells>
  <printOptions headings="0" gridLines="0"/>
  <pageMargins left="0.78740155696868885" right="0.31496062874793995" top="0.31496062874793995" bottom="0.31496062874793995" header="0.19685038924217199" footer="0.19685038924217199"/>
  <pageSetup paperSize="9" scale="100" fitToWidth="1" fitToHeight="0" pageOrder="downThenOver" orientation="portrait" usePrinterDefaults="1" blackAndWhite="0" draft="0" cellComments="none" useFirstPageNumber="0" errors="displayed" horizontalDpi="600" verticalDpi="600" copies="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shevchenko_ko</cp:lastModifiedBy>
  <cp:revision>7</cp:revision>
  <dcterms:created xsi:type="dcterms:W3CDTF">2020-09-30T08:50:27Z</dcterms:created>
  <dcterms:modified xsi:type="dcterms:W3CDTF">2026-02-10T01:26:34Z</dcterms:modified>
</cp:coreProperties>
</file>